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0730" windowHeight="11160"/>
  </bookViews>
  <sheets>
    <sheet name="PbRM 04d" sheetId="39" r:id="rId1"/>
    <sheet name="Hoja1" sheetId="40" r:id="rId2"/>
    <sheet name="Hoja2" sheetId="41" r:id="rId3"/>
  </sheets>
  <definedNames>
    <definedName name="Tipo">'PbRM 04d'!$F$4</definedName>
    <definedName name="VANIO">'PbRM 04d'!$V$11</definedName>
    <definedName name="VANO">'PbRM 04d'!$W$47</definedName>
    <definedName name="VCINCO">'PbRM 04d'!$S$22</definedName>
    <definedName name="VCUATRO">'PbRM 04d'!$S$21</definedName>
    <definedName name="VDIA">'PbRM 04d'!$U$47</definedName>
    <definedName name="VDOS">'PbRM 04d'!$S$19</definedName>
    <definedName name="VMES">'PbRM 04d'!$V$47</definedName>
    <definedName name="VMIL">'PbRM 04d'!$S$18</definedName>
    <definedName name="VMPIO">'PbRM 04d'!$F$6</definedName>
    <definedName name="VMUNICIPIO">'PbRM 04d'!$F$14</definedName>
    <definedName name="VNO_MPIO">'PbRM 04d'!$S$14</definedName>
    <definedName name="VNUEVE">'PbRM 04d'!$S$26</definedName>
    <definedName name="VOCHO">'PbRM 04d'!$S$25</definedName>
    <definedName name="VSEIS">'PbRM 04d'!$S$23</definedName>
    <definedName name="VSIETE">'PbRM 04d'!$S$24</definedName>
    <definedName name="VTOTAL">'PbRM 04d'!$S$17</definedName>
    <definedName name="VTRES">'PbRM 04d'!$S$20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40" l="1"/>
  <c r="B2" i="40"/>
  <c r="B3" i="40"/>
  <c r="B4" i="40"/>
  <c r="B5" i="40"/>
  <c r="B6" i="40"/>
  <c r="B7" i="40"/>
  <c r="B8" i="40"/>
  <c r="B9" i="40"/>
  <c r="B10" i="40"/>
  <c r="H1" i="40"/>
  <c r="J1" i="40"/>
  <c r="L10" i="40"/>
  <c r="L9" i="40"/>
  <c r="L8" i="40"/>
  <c r="L7" i="40"/>
  <c r="L6" i="40"/>
  <c r="L5" i="40"/>
  <c r="L4" i="40"/>
  <c r="L3" i="40"/>
  <c r="L2" i="40"/>
  <c r="J10" i="40"/>
  <c r="H10" i="40"/>
  <c r="F10" i="40"/>
  <c r="D10" i="40"/>
  <c r="J9" i="40"/>
  <c r="H9" i="40"/>
  <c r="F9" i="40"/>
  <c r="D9" i="40"/>
  <c r="J8" i="40"/>
  <c r="H8" i="40"/>
  <c r="F8" i="40"/>
  <c r="D8" i="40"/>
  <c r="J7" i="40"/>
  <c r="H7" i="40"/>
  <c r="F7" i="40"/>
  <c r="D7" i="40"/>
  <c r="J6" i="40"/>
  <c r="H6" i="40"/>
  <c r="F6" i="40"/>
  <c r="D6" i="40"/>
  <c r="J5" i="40"/>
  <c r="H5" i="40"/>
  <c r="F5" i="40"/>
  <c r="D5" i="40"/>
  <c r="J4" i="40"/>
  <c r="H4" i="40"/>
  <c r="F4" i="40"/>
  <c r="D4" i="40"/>
  <c r="J3" i="40"/>
  <c r="H3" i="40"/>
  <c r="F3" i="40"/>
  <c r="D3" i="40"/>
  <c r="J2" i="40"/>
  <c r="H2" i="40"/>
  <c r="F2" i="40"/>
  <c r="D2" i="40"/>
  <c r="L1" i="40"/>
  <c r="F1" i="40"/>
  <c r="N1" i="40" l="1"/>
  <c r="A1" i="41" s="1"/>
  <c r="N5" i="40"/>
  <c r="A5" i="41" s="1"/>
  <c r="N2" i="40"/>
  <c r="A2" i="41" s="1"/>
  <c r="N3" i="40"/>
  <c r="A3" i="41" s="1"/>
  <c r="N4" i="40"/>
  <c r="A4" i="41" s="1"/>
  <c r="N6" i="40"/>
  <c r="A6" i="41" s="1"/>
  <c r="N7" i="40"/>
  <c r="A7" i="41" s="1"/>
  <c r="N8" i="40"/>
  <c r="A8" i="41" s="1"/>
  <c r="N9" i="40"/>
  <c r="A9" i="41" s="1"/>
  <c r="N10" i="40"/>
  <c r="A10" i="41" s="1"/>
</calcChain>
</file>

<file path=xl/sharedStrings.xml><?xml version="1.0" encoding="utf-8"?>
<sst xmlns="http://schemas.openxmlformats.org/spreadsheetml/2006/main" count="103" uniqueCount="34">
  <si>
    <t>Año Fiscal:</t>
  </si>
  <si>
    <t>LOGO</t>
  </si>
  <si>
    <t>No.</t>
  </si>
  <si>
    <t>AÑO</t>
  </si>
  <si>
    <t>MES</t>
  </si>
  <si>
    <t>CONCEPTO</t>
  </si>
  <si>
    <t xml:space="preserve">          FECHA  DE ELABORACIÓN</t>
  </si>
  <si>
    <t>DÍA</t>
  </si>
  <si>
    <t xml:space="preserve">DEFINITIVO </t>
  </si>
  <si>
    <t>PROYECTO</t>
  </si>
  <si>
    <t>CAPÍTULO</t>
  </si>
  <si>
    <t>Presupuesto Basado en Resultados Municipal</t>
  </si>
  <si>
    <t xml:space="preserve">Sistema de Coordinación Hacendaria del Estado de México con sus Municipios </t>
  </si>
  <si>
    <t>PbRM - 04d</t>
  </si>
  <si>
    <t>ENTE PUBLICO:</t>
  </si>
  <si>
    <t>CARATULA DEL PRESUPUESTO DE 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</si>
  <si>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</si>
  <si>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</si>
  <si>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</si>
  <si>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</si>
  <si>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</si>
  <si>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</si>
  <si>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</si>
  <si>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</si>
  <si>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</si>
  <si>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PRESUPUESTO DE EGRESOS APROBADO</t>
  </si>
  <si>
    <t>"</t>
  </si>
  <si>
    <t>"|"</t>
  </si>
  <si>
    <t>AUTORIZADO 2020</t>
  </si>
  <si>
    <t>EJERCIDO 2020</t>
  </si>
  <si>
    <t>PRESUPUESTADO 2021</t>
  </si>
  <si>
    <t>Manual para la Planeación, Programación y Presupuestación Municipal  para el Ejercicio Anual 2021</t>
  </si>
  <si>
    <t>SAN SIMON DE GUERRERO</t>
  </si>
  <si>
    <t>MUNICIPIO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</si>
</sst>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4" fontId="0" fillId="0" borderId="0" xfId="0" applyNumberFormat="1"/>
    <xf numFmtId="0" fontId="5" fillId="2" borderId="0" xfId="3" applyFont="1" applyFill="1"/>
    <xf numFmtId="0" fontId="5" fillId="0" borderId="0" xfId="3" applyFont="1"/>
    <xf numFmtId="0" fontId="5" fillId="2" borderId="0" xfId="3" applyFont="1" applyFill="1" applyBorder="1" applyAlignment="1">
      <alignment vertical="center"/>
    </xf>
    <xf numFmtId="0" fontId="6" fillId="2" borderId="0" xfId="3" applyFont="1" applyFill="1"/>
    <xf numFmtId="0" fontId="5" fillId="2" borderId="0" xfId="3" applyFont="1" applyFill="1" applyBorder="1" applyAlignment="1">
      <alignment horizontal="center"/>
    </xf>
    <xf numFmtId="0" fontId="5" fillId="2" borderId="0" xfId="3" applyFont="1" applyFill="1" applyBorder="1"/>
    <xf numFmtId="0" fontId="5" fillId="2" borderId="0" xfId="3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/>
    </xf>
    <xf numFmtId="0" fontId="7" fillId="2" borderId="8" xfId="3" applyFont="1" applyFill="1" applyBorder="1"/>
    <xf numFmtId="0" fontId="7" fillId="2" borderId="16" xfId="3" applyFont="1" applyFill="1" applyBorder="1"/>
    <xf numFmtId="0" fontId="7" fillId="2" borderId="17" xfId="3" applyFont="1" applyFill="1" applyBorder="1"/>
    <xf numFmtId="0" fontId="8" fillId="2" borderId="16" xfId="3" applyFont="1" applyFill="1" applyBorder="1"/>
    <xf numFmtId="0" fontId="5" fillId="2" borderId="17" xfId="3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3" borderId="14" xfId="3" applyFont="1" applyFill="1" applyBorder="1" applyAlignment="1"/>
    <xf numFmtId="0" fontId="6" fillId="3" borderId="13" xfId="3" applyFont="1" applyFill="1" applyBorder="1" applyAlignment="1"/>
    <xf numFmtId="0" fontId="6" fillId="3" borderId="13" xfId="3" applyFont="1" applyFill="1" applyBorder="1" applyAlignment="1">
      <alignment horizontal="left"/>
    </xf>
    <xf numFmtId="0" fontId="5" fillId="3" borderId="13" xfId="3" applyFont="1" applyFill="1" applyBorder="1"/>
    <xf numFmtId="0" fontId="5" fillId="3" borderId="15" xfId="3" applyFont="1" applyFill="1" applyBorder="1"/>
    <xf numFmtId="0" fontId="6" fillId="3" borderId="6" xfId="3" applyFont="1" applyFill="1" applyBorder="1"/>
    <xf numFmtId="0" fontId="6" fillId="3" borderId="3" xfId="3" applyFont="1" applyFill="1" applyBorder="1"/>
    <xf numFmtId="0" fontId="5" fillId="3" borderId="0" xfId="3" applyFont="1" applyFill="1"/>
    <xf numFmtId="0" fontId="6" fillId="3" borderId="18" xfId="3" applyFont="1" applyFill="1" applyBorder="1" applyAlignment="1"/>
    <xf numFmtId="0" fontId="6" fillId="3" borderId="12" xfId="3" applyFont="1" applyFill="1" applyBorder="1" applyAlignment="1"/>
    <xf numFmtId="0" fontId="6" fillId="2" borderId="7" xfId="3" applyFont="1" applyFill="1" applyBorder="1" applyAlignment="1"/>
    <xf numFmtId="0" fontId="6" fillId="2" borderId="9" xfId="3" applyFont="1" applyFill="1" applyBorder="1" applyAlignment="1"/>
    <xf numFmtId="0" fontId="6" fillId="2" borderId="10" xfId="3" applyFont="1" applyFill="1" applyBorder="1" applyAlignment="1"/>
    <xf numFmtId="0" fontId="5" fillId="2" borderId="5" xfId="3" applyFont="1" applyFill="1" applyBorder="1"/>
    <xf numFmtId="0" fontId="5" fillId="2" borderId="2" xfId="3" applyFont="1" applyFill="1" applyBorder="1"/>
    <xf numFmtId="0" fontId="7" fillId="0" borderId="5" xfId="0" applyFont="1" applyBorder="1" applyAlignment="1">
      <alignment horizontal="left" vertical="center"/>
    </xf>
    <xf numFmtId="0" fontId="7" fillId="2" borderId="0" xfId="3" applyFont="1" applyFill="1" applyBorder="1" applyAlignment="1">
      <alignment horizontal="left"/>
    </xf>
    <xf numFmtId="0" fontId="7" fillId="2" borderId="2" xfId="3" applyFont="1" applyFill="1" applyBorder="1" applyAlignment="1"/>
    <xf numFmtId="0" fontId="7" fillId="2" borderId="5" xfId="3" applyFont="1" applyFill="1" applyBorder="1" applyAlignment="1">
      <alignment vertical="center"/>
    </xf>
    <xf numFmtId="1" fontId="7" fillId="2" borderId="0" xfId="1" quotePrefix="1" applyNumberFormat="1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2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/>
    </xf>
    <xf numFmtId="0" fontId="5" fillId="2" borderId="6" xfId="3" applyFont="1" applyFill="1" applyBorder="1"/>
    <xf numFmtId="0" fontId="5" fillId="2" borderId="3" xfId="3" applyFont="1" applyFill="1" applyBorder="1"/>
    <xf numFmtId="0" fontId="5" fillId="2" borderId="4" xfId="3" applyFont="1" applyFill="1" applyBorder="1"/>
    <xf numFmtId="0" fontId="8" fillId="2" borderId="0" xfId="3" applyFont="1" applyFill="1"/>
    <xf numFmtId="0" fontId="8" fillId="0" borderId="0" xfId="3" applyFont="1"/>
    <xf numFmtId="0" fontId="8" fillId="2" borderId="0" xfId="3" applyFont="1" applyFill="1" applyBorder="1" applyAlignment="1">
      <alignment horizontal="center"/>
    </xf>
    <xf numFmtId="0" fontId="5" fillId="0" borderId="0" xfId="3" applyFont="1" applyBorder="1" applyAlignment="1"/>
    <xf numFmtId="0" fontId="8" fillId="2" borderId="0" xfId="3" applyFont="1" applyFill="1" applyBorder="1"/>
    <xf numFmtId="0" fontId="9" fillId="2" borderId="1" xfId="3" applyFont="1" applyFill="1" applyBorder="1" applyAlignment="1">
      <alignment horizontal="center"/>
    </xf>
    <xf numFmtId="0" fontId="10" fillId="2" borderId="0" xfId="3" applyFont="1" applyFill="1"/>
    <xf numFmtId="0" fontId="9" fillId="2" borderId="0" xfId="3" applyFont="1" applyFill="1" applyBorder="1" applyAlignment="1"/>
    <xf numFmtId="0" fontId="9" fillId="2" borderId="2" xfId="3" applyFont="1" applyFill="1" applyBorder="1" applyAlignment="1"/>
    <xf numFmtId="0" fontId="6" fillId="2" borderId="1" xfId="3" applyFont="1" applyFill="1" applyBorder="1" applyAlignment="1">
      <alignment horizontal="center"/>
    </xf>
    <xf numFmtId="0" fontId="7" fillId="2" borderId="0" xfId="3" applyFont="1" applyFill="1"/>
    <xf numFmtId="0" fontId="5" fillId="0" borderId="0" xfId="3" applyFont="1" applyBorder="1"/>
    <xf numFmtId="0" fontId="7" fillId="2" borderId="0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vertical="top"/>
    </xf>
    <xf numFmtId="0" fontId="8" fillId="2" borderId="0" xfId="3" applyFont="1" applyFill="1" applyBorder="1" applyAlignment="1">
      <alignment horizontal="center" vertical="top"/>
    </xf>
    <xf numFmtId="0" fontId="8" fillId="2" borderId="6" xfId="3" applyFont="1" applyFill="1" applyBorder="1" applyAlignment="1">
      <alignment horizontal="left" vertical="center"/>
    </xf>
    <xf numFmtId="0" fontId="8" fillId="2" borderId="3" xfId="3" applyFont="1" applyFill="1" applyBorder="1" applyAlignment="1">
      <alignment horizontal="left" vertical="center"/>
    </xf>
    <xf numFmtId="0" fontId="8" fillId="2" borderId="4" xfId="3" applyFont="1" applyFill="1" applyBorder="1" applyAlignment="1">
      <alignment horizontal="left" vertical="center"/>
    </xf>
    <xf numFmtId="4" fontId="8" fillId="2" borderId="6" xfId="3" applyNumberFormat="1" applyFont="1" applyFill="1" applyBorder="1" applyAlignment="1">
      <alignment horizontal="right" vertical="center"/>
    </xf>
    <xf numFmtId="4" fontId="8" fillId="2" borderId="3" xfId="3" applyNumberFormat="1" applyFont="1" applyFill="1" applyBorder="1" applyAlignment="1">
      <alignment horizontal="right" vertical="center"/>
    </xf>
    <xf numFmtId="4" fontId="8" fillId="2" borderId="2" xfId="3" applyNumberFormat="1" applyFont="1" applyFill="1" applyBorder="1" applyAlignment="1">
      <alignment horizontal="right" vertical="center"/>
    </xf>
    <xf numFmtId="0" fontId="7" fillId="2" borderId="19" xfId="3" applyFont="1" applyFill="1" applyBorder="1" applyAlignment="1">
      <alignment horizontal="left" vertical="center"/>
    </xf>
    <xf numFmtId="0" fontId="6" fillId="2" borderId="20" xfId="3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7" fillId="2" borderId="5" xfId="3" applyFont="1" applyFill="1" applyBorder="1" applyAlignment="1">
      <alignment horizontal="left" vertical="center" wrapText="1"/>
    </xf>
    <xf numFmtId="0" fontId="7" fillId="2" borderId="0" xfId="3" applyFont="1" applyFill="1" applyBorder="1" applyAlignment="1">
      <alignment horizontal="left" vertical="center" wrapText="1"/>
    </xf>
    <xf numFmtId="0" fontId="7" fillId="2" borderId="2" xfId="3" applyFont="1" applyFill="1" applyBorder="1" applyAlignment="1">
      <alignment horizontal="left" vertical="center" wrapText="1"/>
    </xf>
    <xf numFmtId="4" fontId="6" fillId="2" borderId="5" xfId="3" applyNumberFormat="1" applyFont="1" applyFill="1" applyBorder="1" applyAlignment="1">
      <alignment horizontal="center" vertical="center"/>
    </xf>
    <xf numFmtId="4" fontId="6" fillId="2" borderId="0" xfId="3" applyNumberFormat="1" applyFont="1" applyFill="1" applyBorder="1" applyAlignment="1">
      <alignment horizontal="center" vertical="center"/>
    </xf>
    <xf numFmtId="4" fontId="6" fillId="2" borderId="2" xfId="3" applyNumberFormat="1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8" fillId="2" borderId="2" xfId="3" applyFont="1" applyFill="1" applyBorder="1" applyAlignment="1">
      <alignment horizontal="left" vertical="center"/>
    </xf>
    <xf numFmtId="4" fontId="5" fillId="2" borderId="5" xfId="3" applyNumberFormat="1" applyFont="1" applyFill="1" applyBorder="1" applyAlignment="1">
      <alignment horizontal="center" vertical="center"/>
    </xf>
    <xf numFmtId="4" fontId="5" fillId="2" borderId="0" xfId="3" applyNumberFormat="1" applyFont="1" applyFill="1" applyBorder="1" applyAlignment="1">
      <alignment horizontal="center" vertical="center"/>
    </xf>
    <xf numFmtId="4" fontId="5" fillId="2" borderId="2" xfId="3" applyNumberFormat="1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left" vertical="center" wrapText="1"/>
    </xf>
    <xf numFmtId="0" fontId="8" fillId="2" borderId="0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horizontal="left" vertical="center" wrapText="1"/>
    </xf>
    <xf numFmtId="4" fontId="5" fillId="2" borderId="5" xfId="3" applyNumberFormat="1" applyFont="1" applyFill="1" applyBorder="1" applyAlignment="1">
      <alignment horizontal="right" vertical="center"/>
    </xf>
    <xf numFmtId="4" fontId="5" fillId="2" borderId="0" xfId="3" applyNumberFormat="1" applyFont="1" applyFill="1" applyBorder="1" applyAlignment="1">
      <alignment horizontal="right" vertical="center"/>
    </xf>
    <xf numFmtId="4" fontId="5" fillId="2" borderId="2" xfId="3" applyNumberFormat="1" applyFont="1" applyFill="1" applyBorder="1" applyAlignment="1">
      <alignment horizontal="right" vertical="center"/>
    </xf>
    <xf numFmtId="4" fontId="6" fillId="2" borderId="5" xfId="3" applyNumberFormat="1" applyFont="1" applyFill="1" applyBorder="1" applyAlignment="1">
      <alignment horizontal="center"/>
    </xf>
    <xf numFmtId="4" fontId="6" fillId="2" borderId="0" xfId="3" applyNumberFormat="1" applyFont="1" applyFill="1" applyBorder="1" applyAlignment="1">
      <alignment horizontal="center"/>
    </xf>
    <xf numFmtId="4" fontId="6" fillId="2" borderId="2" xfId="3" applyNumberFormat="1" applyFont="1" applyFill="1" applyBorder="1" applyAlignment="1">
      <alignment horizontal="center"/>
    </xf>
    <xf numFmtId="4" fontId="6" fillId="2" borderId="0" xfId="3" applyNumberFormat="1" applyFont="1" applyFill="1" applyAlignment="1">
      <alignment horizontal="center"/>
    </xf>
    <xf numFmtId="4" fontId="6" fillId="2" borderId="5" xfId="3" applyNumberFormat="1" applyFont="1" applyFill="1" applyBorder="1" applyAlignment="1">
      <alignment horizontal="right" vertical="center"/>
    </xf>
    <xf numFmtId="4" fontId="6" fillId="2" borderId="0" xfId="3" applyNumberFormat="1" applyFont="1" applyFill="1" applyBorder="1" applyAlignment="1">
      <alignment horizontal="right" vertical="center"/>
    </xf>
    <xf numFmtId="4" fontId="6" fillId="2" borderId="2" xfId="3" applyNumberFormat="1" applyFont="1" applyFill="1" applyBorder="1" applyAlignment="1">
      <alignment horizontal="right" vertical="center"/>
    </xf>
    <xf numFmtId="4" fontId="8" fillId="2" borderId="5" xfId="3" applyNumberFormat="1" applyFont="1" applyFill="1" applyBorder="1" applyAlignment="1">
      <alignment horizontal="right" vertical="center"/>
    </xf>
    <xf numFmtId="4" fontId="8" fillId="2" borderId="0" xfId="3" applyNumberFormat="1" applyFont="1" applyFill="1" applyBorder="1" applyAlignment="1">
      <alignment horizontal="right" vertical="center"/>
    </xf>
    <xf numFmtId="0" fontId="7" fillId="2" borderId="5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/>
    </xf>
    <xf numFmtId="0" fontId="7" fillId="2" borderId="2" xfId="3" applyFont="1" applyFill="1" applyBorder="1" applyAlignment="1">
      <alignment horizontal="left" vertical="center"/>
    </xf>
    <xf numFmtId="0" fontId="7" fillId="2" borderId="5" xfId="3" applyFont="1" applyFill="1" applyBorder="1" applyAlignment="1">
      <alignment horizontal="left" vertical="center" wrapText="1" shrinkToFit="1"/>
    </xf>
    <xf numFmtId="0" fontId="7" fillId="2" borderId="0" xfId="3" applyFont="1" applyFill="1" applyBorder="1" applyAlignment="1">
      <alignment horizontal="left" vertical="center" wrapText="1" shrinkToFit="1"/>
    </xf>
    <xf numFmtId="0" fontId="7" fillId="2" borderId="2" xfId="3" applyFont="1" applyFill="1" applyBorder="1" applyAlignment="1">
      <alignment horizontal="left" vertical="center" wrapText="1" shrinkToFit="1"/>
    </xf>
    <xf numFmtId="0" fontId="7" fillId="2" borderId="5" xfId="3" applyFont="1" applyFill="1" applyBorder="1" applyAlignment="1">
      <alignment horizontal="left"/>
    </xf>
    <xf numFmtId="0" fontId="7" fillId="2" borderId="0" xfId="3" applyFont="1" applyFill="1" applyBorder="1" applyAlignment="1">
      <alignment horizontal="left"/>
    </xf>
    <xf numFmtId="0" fontId="7" fillId="2" borderId="2" xfId="3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left"/>
    </xf>
    <xf numFmtId="0" fontId="6" fillId="2" borderId="9" xfId="3" applyFont="1" applyFill="1" applyBorder="1" applyAlignment="1">
      <alignment horizontal="left"/>
    </xf>
    <xf numFmtId="0" fontId="6" fillId="2" borderId="10" xfId="3" applyFont="1" applyFill="1" applyBorder="1" applyAlignment="1">
      <alignment horizontal="left"/>
    </xf>
    <xf numFmtId="2" fontId="6" fillId="2" borderId="7" xfId="3" applyNumberFormat="1" applyFont="1" applyFill="1" applyBorder="1" applyAlignment="1">
      <alignment horizontal="right"/>
    </xf>
    <xf numFmtId="2" fontId="6" fillId="2" borderId="9" xfId="3" applyNumberFormat="1" applyFont="1" applyFill="1" applyBorder="1" applyAlignment="1">
      <alignment horizontal="right"/>
    </xf>
    <xf numFmtId="2" fontId="6" fillId="2" borderId="10" xfId="3" applyNumberFormat="1" applyFont="1" applyFill="1" applyBorder="1" applyAlignment="1">
      <alignment horizontal="right"/>
    </xf>
    <xf numFmtId="0" fontId="7" fillId="2" borderId="8" xfId="3" applyFont="1" applyFill="1" applyBorder="1" applyAlignment="1">
      <alignment horizontal="center"/>
    </xf>
    <xf numFmtId="0" fontId="7" fillId="2" borderId="16" xfId="3" applyFont="1" applyFill="1" applyBorder="1" applyAlignment="1">
      <alignment horizontal="center"/>
    </xf>
    <xf numFmtId="0" fontId="7" fillId="3" borderId="11" xfId="3" applyFont="1" applyFill="1" applyBorder="1" applyAlignment="1">
      <alignment horizontal="center" vertical="center"/>
    </xf>
    <xf numFmtId="0" fontId="7" fillId="3" borderId="18" xfId="3" applyFont="1" applyFill="1" applyBorder="1" applyAlignment="1">
      <alignment horizontal="center" vertical="center"/>
    </xf>
    <xf numFmtId="0" fontId="7" fillId="3" borderId="12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/>
    </xf>
    <xf numFmtId="0" fontId="6" fillId="3" borderId="18" xfId="3" applyFont="1" applyFill="1" applyBorder="1" applyAlignment="1">
      <alignment horizontal="center"/>
    </xf>
    <xf numFmtId="0" fontId="6" fillId="3" borderId="12" xfId="3" applyFont="1" applyFill="1" applyBorder="1" applyAlignment="1">
      <alignment horizontal="center"/>
    </xf>
  </cellXfs>
  <cellStyles count="6">
    <cellStyle name="Millares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33</xdr:row>
      <xdr:rowOff>0</xdr:rowOff>
    </xdr:from>
    <xdr:to>
      <xdr:col>17</xdr:col>
      <xdr:colOff>161925</xdr:colOff>
      <xdr:row>34</xdr:row>
      <xdr:rowOff>38100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296025" y="5934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76200</xdr:colOff>
      <xdr:row>34</xdr:row>
      <xdr:rowOff>38100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210300" y="5934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85725</xdr:colOff>
      <xdr:row>37</xdr:row>
      <xdr:rowOff>0</xdr:rowOff>
    </xdr:from>
    <xdr:to>
      <xdr:col>13</xdr:col>
      <xdr:colOff>161925</xdr:colOff>
      <xdr:row>39</xdr:row>
      <xdr:rowOff>76200</xdr:rowOff>
    </xdr:to>
    <xdr:sp macro="" textlink="">
      <xdr:nvSpPr>
        <xdr:cNvPr id="1027" name="Text Box 70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76200</xdr:colOff>
      <xdr:row>44</xdr:row>
      <xdr:rowOff>38100</xdr:rowOff>
    </xdr:to>
    <xdr:sp macro="" textlink="">
      <xdr:nvSpPr>
        <xdr:cNvPr id="1028" name="Text Box 68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4000500" y="7181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12</xdr:row>
      <xdr:rowOff>28575</xdr:rowOff>
    </xdr:from>
    <xdr:to>
      <xdr:col>17</xdr:col>
      <xdr:colOff>0</xdr:colOff>
      <xdr:row>12</xdr:row>
      <xdr:rowOff>142875</xdr:rowOff>
    </xdr:to>
    <xdr:sp macro="" textlink="">
      <xdr:nvSpPr>
        <xdr:cNvPr id="1029" name="Rectangle 95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5915025" y="1809750"/>
          <a:ext cx="2952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266700</xdr:colOff>
      <xdr:row>12</xdr:row>
      <xdr:rowOff>19050</xdr:rowOff>
    </xdr:from>
    <xdr:to>
      <xdr:col>21</xdr:col>
      <xdr:colOff>9525</xdr:colOff>
      <xdr:row>12</xdr:row>
      <xdr:rowOff>133350</xdr:rowOff>
    </xdr:to>
    <xdr:sp macro="" textlink="">
      <xdr:nvSpPr>
        <xdr:cNvPr id="1030" name="Rectangle 95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7743825" y="1800225"/>
          <a:ext cx="3905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66688</xdr:colOff>
      <xdr:row>1</xdr:row>
      <xdr:rowOff>116743</xdr:rowOff>
    </xdr:from>
    <xdr:to>
      <xdr:col>3</xdr:col>
      <xdr:colOff>228586</xdr:colOff>
      <xdr:row>7</xdr:row>
      <xdr:rowOff>111858</xdr:rowOff>
    </xdr:to>
    <xdr:pic>
      <xdr:nvPicPr>
        <xdr:cNvPr id="8" name="Logo.JP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13" y="211993"/>
          <a:ext cx="971523" cy="966665"/>
        </a:xfrm>
        <a:prstGeom prst="rect">
          <a:avLst/>
        </a:prstGeom>
      </xdr:spPr>
    </xdr:pic>
    <xdr:clientData/>
  </xdr:twoCellAnchor>
  <xdr:twoCellAnchor>
    <xdr:from>
      <xdr:col>20</xdr:col>
      <xdr:colOff>276226</xdr:colOff>
      <xdr:row>12</xdr:row>
      <xdr:rowOff>9526</xdr:rowOff>
    </xdr:from>
    <xdr:to>
      <xdr:col>21</xdr:col>
      <xdr:colOff>9526</xdr:colOff>
      <xdr:row>12</xdr:row>
      <xdr:rowOff>152400</xdr:rowOff>
    </xdr:to>
    <xdr:sp macro="" textlink="">
      <xdr:nvSpPr>
        <xdr:cNvPr id="9" name="Rectangle 9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7753351" y="1781176"/>
          <a:ext cx="381000" cy="142874"/>
        </a:xfrm>
        <a:prstGeom prst="rect">
          <a:avLst/>
        </a:prstGeom>
        <a:blipFill>
          <a:blip xmlns:r="http://schemas.openxmlformats.org/officeDocument/2006/relationships" r:embed="rId3" cstate="print"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95250</xdr:rowOff>
    </xdr:from>
    <xdr:to>
      <xdr:col>20</xdr:col>
      <xdr:colOff>572483</xdr:colOff>
      <xdr:row>50</xdr:row>
      <xdr:rowOff>88185</xdr:rowOff>
    </xdr:to>
    <xdr:grpSp>
      <xdr:nvGrpSpPr>
        <xdr:cNvPr id="2" name="Grupo 1"/>
        <xdr:cNvGrpSpPr/>
      </xdr:nvGrpSpPr>
      <xdr:grpSpPr>
        <a:xfrm>
          <a:off x="238125" y="6324600"/>
          <a:ext cx="7811483" cy="1878885"/>
          <a:chOff x="238125" y="6324600"/>
          <a:chExt cx="7811483" cy="1878885"/>
        </a:xfrm>
      </xdr:grpSpPr>
      <xdr:grpSp>
        <xdr:nvGrpSpPr>
          <xdr:cNvPr id="16" name="Grupo 15"/>
          <xdr:cNvGrpSpPr/>
        </xdr:nvGrpSpPr>
        <xdr:grpSpPr>
          <a:xfrm>
            <a:off x="238125" y="6553200"/>
            <a:ext cx="7803199" cy="1650285"/>
            <a:chOff x="148478" y="24854647"/>
            <a:chExt cx="7670128" cy="1646144"/>
          </a:xfrm>
        </xdr:grpSpPr>
        <xdr:sp macro="" textlink="">
          <xdr:nvSpPr>
            <xdr:cNvPr id="17" name="CuadroTexto 16"/>
            <xdr:cNvSpPr txBox="1"/>
          </xdr:nvSpPr>
          <xdr:spPr>
            <a:xfrm>
              <a:off x="148478" y="24898900"/>
              <a:ext cx="2630581" cy="29023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PRESIDENTA</a:t>
              </a:r>
              <a:endParaRPr lang="es-MX" sz="1100"/>
            </a:p>
          </xdr:txBody>
        </xdr:sp>
        <xdr:sp macro="" textlink="">
          <xdr:nvSpPr>
            <xdr:cNvPr id="18" name="CuadroTexto 17"/>
            <xdr:cNvSpPr txBox="1"/>
          </xdr:nvSpPr>
          <xdr:spPr>
            <a:xfrm>
              <a:off x="3078816" y="24854647"/>
              <a:ext cx="2013136" cy="29023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SINDICO</a:t>
              </a:r>
              <a:endParaRPr lang="es-MX" sz="1100"/>
            </a:p>
          </xdr:txBody>
        </xdr:sp>
        <xdr:sp macro="" textlink="">
          <xdr:nvSpPr>
            <xdr:cNvPr id="19" name="CuadroTexto 18"/>
            <xdr:cNvSpPr txBox="1"/>
          </xdr:nvSpPr>
          <xdr:spPr>
            <a:xfrm>
              <a:off x="5361156" y="24907162"/>
              <a:ext cx="2457450" cy="29023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SECRETARIA</a:t>
              </a:r>
              <a:endParaRPr lang="es-MX" sz="1100"/>
            </a:p>
          </xdr:txBody>
        </xdr:sp>
        <xdr:sp macro="" textlink="">
          <xdr:nvSpPr>
            <xdr:cNvPr id="20" name="CuadroTexto 19"/>
            <xdr:cNvSpPr txBox="1"/>
          </xdr:nvSpPr>
          <xdr:spPr>
            <a:xfrm>
              <a:off x="623607" y="26210559"/>
              <a:ext cx="2970296" cy="29023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UIPPE</a:t>
              </a:r>
              <a:endParaRPr lang="es-MX" sz="1100"/>
            </a:p>
          </xdr:txBody>
        </xdr:sp>
        <xdr:sp macro="" textlink="">
          <xdr:nvSpPr>
            <xdr:cNvPr id="21" name="CuadroTexto 20"/>
            <xdr:cNvSpPr txBox="1"/>
          </xdr:nvSpPr>
          <xdr:spPr>
            <a:xfrm>
              <a:off x="3970618" y="26167603"/>
              <a:ext cx="2017059" cy="29023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10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TESORERO</a:t>
              </a:r>
            </a:p>
          </xdr:txBody>
        </xdr:sp>
      </xdr:grpSp>
      <xdr:grpSp>
        <xdr:nvGrpSpPr>
          <xdr:cNvPr id="28" name="Grupo 27"/>
          <xdr:cNvGrpSpPr/>
        </xdr:nvGrpSpPr>
        <xdr:grpSpPr>
          <a:xfrm>
            <a:off x="238125" y="6324600"/>
            <a:ext cx="7811483" cy="1597666"/>
            <a:chOff x="148477" y="24854647"/>
            <a:chExt cx="7678271" cy="1587313"/>
          </a:xfrm>
        </xdr:grpSpPr>
        <xdr:sp macro="" textlink="">
          <xdr:nvSpPr>
            <xdr:cNvPr id="29" name="CuadroTexto 28"/>
            <xdr:cNvSpPr txBox="1"/>
          </xdr:nvSpPr>
          <xdr:spPr>
            <a:xfrm>
              <a:off x="148477" y="24865853"/>
              <a:ext cx="2693393" cy="29023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MX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LIC EN EDUC. FISC. SARA MORA DE JESUS</a:t>
              </a:r>
              <a:endParaRPr lang="es-MX" sz="1100" u="sng"/>
            </a:p>
          </xdr:txBody>
        </xdr:sp>
        <xdr:sp macro="" textlink="">
          <xdr:nvSpPr>
            <xdr:cNvPr id="30" name="CuadroTexto 29"/>
            <xdr:cNvSpPr txBox="1"/>
          </xdr:nvSpPr>
          <xdr:spPr>
            <a:xfrm>
              <a:off x="3078816" y="24854647"/>
              <a:ext cx="2013136" cy="29023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MX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C. MARTIN GARCIA  AVENDAÑO</a:t>
              </a:r>
              <a:endParaRPr lang="es-MX" sz="1100" u="sng"/>
            </a:p>
          </xdr:txBody>
        </xdr:sp>
        <xdr:sp macro="" textlink="">
          <xdr:nvSpPr>
            <xdr:cNvPr id="31" name="CuadroTexto 30"/>
            <xdr:cNvSpPr txBox="1"/>
          </xdr:nvSpPr>
          <xdr:spPr>
            <a:xfrm>
              <a:off x="5369298" y="24865853"/>
              <a:ext cx="2457450" cy="29023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MX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C. LUCILA NEREYDA  POPOCA  MACEDO</a:t>
              </a:r>
              <a:endParaRPr lang="es-MX" sz="1100" u="sng"/>
            </a:p>
          </xdr:txBody>
        </xdr:sp>
        <xdr:sp macro="" textlink="">
          <xdr:nvSpPr>
            <xdr:cNvPr id="32" name="CuadroTexto 31"/>
            <xdr:cNvSpPr txBox="1"/>
          </xdr:nvSpPr>
          <xdr:spPr>
            <a:xfrm>
              <a:off x="671231" y="26147059"/>
              <a:ext cx="3081834" cy="29023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MX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Ing. En Tecnología Edgar Eduardo Diago Subillaga</a:t>
              </a:r>
              <a:endParaRPr lang="es-MX" sz="1100" u="sng"/>
            </a:p>
          </xdr:txBody>
        </xdr:sp>
        <xdr:sp macro="" textlink="">
          <xdr:nvSpPr>
            <xdr:cNvPr id="33" name="CuadroTexto 32"/>
            <xdr:cNvSpPr txBox="1"/>
          </xdr:nvSpPr>
          <xdr:spPr>
            <a:xfrm>
              <a:off x="4050925" y="26151728"/>
              <a:ext cx="1995969" cy="29023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T.S.U.I. SAMUEL MARTINEZ LOPEZ</a:t>
              </a:r>
              <a:endParaRPr lang="es-MX">
                <a:effectLst/>
              </a:endParaRPr>
            </a:p>
            <a:p>
              <a:endParaRPr lang="es-MX" sz="1100" u="sng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66"/>
  <sheetViews>
    <sheetView tabSelected="1" topLeftCell="A34" zoomScaleNormal="100" zoomScaleSheetLayoutView="50" workbookViewId="0">
      <selection activeCell="U47" sqref="U47"/>
    </sheetView>
  </sheetViews>
  <sheetFormatPr baseColWidth="10" defaultRowHeight="12.75" x14ac:dyDescent="0.2"/>
  <cols>
    <col min="1" max="1" width="3.5703125" style="3" customWidth="1"/>
    <col min="2" max="2" width="5.42578125" style="3" customWidth="1"/>
    <col min="3" max="3" width="6.7109375" style="3" customWidth="1"/>
    <col min="4" max="4" width="4.140625" style="3" customWidth="1"/>
    <col min="5" max="5" width="1.42578125" style="3" customWidth="1"/>
    <col min="6" max="9" width="4.7109375" style="3" customWidth="1"/>
    <col min="10" max="10" width="9.5703125" style="3" customWidth="1"/>
    <col min="11" max="11" width="4.7109375" style="3" customWidth="1"/>
    <col min="12" max="12" width="5.5703125" style="3" customWidth="1"/>
    <col min="13" max="13" width="4.7109375" style="3" customWidth="1"/>
    <col min="14" max="15" width="7.7109375" style="3" customWidth="1"/>
    <col min="16" max="16" width="8.28515625" style="3" customWidth="1"/>
    <col min="17" max="17" width="4.7109375" style="3" customWidth="1"/>
    <col min="18" max="18" width="9.28515625" style="3" customWidth="1"/>
    <col min="19" max="19" width="4.7109375" style="3" customWidth="1"/>
    <col min="20" max="20" width="5" style="3" customWidth="1"/>
    <col min="21" max="21" width="9.7109375" style="3" customWidth="1"/>
    <col min="22" max="22" width="9.42578125" style="3" customWidth="1"/>
    <col min="23" max="23" width="8.85546875" style="3" customWidth="1"/>
    <col min="24" max="24" width="1.85546875" style="3" customWidth="1"/>
    <col min="25" max="16384" width="11.42578125" style="3"/>
  </cols>
  <sheetData>
    <row r="1" spans="1:25" ht="7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2"/>
      <c r="B2" s="107" t="s">
        <v>1</v>
      </c>
      <c r="C2" s="107"/>
      <c r="D2" s="107"/>
      <c r="E2" s="4"/>
      <c r="G2" s="5"/>
      <c r="H2" s="5"/>
      <c r="I2" s="5"/>
      <c r="J2" s="106" t="s">
        <v>12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2"/>
      <c r="Y2" s="2"/>
    </row>
    <row r="3" spans="1:25" x14ac:dyDescent="0.2">
      <c r="A3" s="2"/>
      <c r="B3" s="107"/>
      <c r="C3" s="107"/>
      <c r="D3" s="107"/>
      <c r="E3" s="4"/>
      <c r="G3" s="5"/>
      <c r="H3" s="5"/>
      <c r="I3" s="5"/>
      <c r="J3" s="106" t="s">
        <v>31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2"/>
      <c r="Y3" s="2"/>
    </row>
    <row r="4" spans="1:25" x14ac:dyDescent="0.2">
      <c r="A4" s="2"/>
      <c r="B4" s="107"/>
      <c r="C4" s="107"/>
      <c r="D4" s="107"/>
      <c r="E4" s="4"/>
      <c r="F4" s="5" t="s">
        <v>33</v>
      </c>
      <c r="G4" s="5"/>
      <c r="H4" s="5"/>
      <c r="I4" s="5"/>
      <c r="X4" s="2"/>
      <c r="Y4" s="2"/>
    </row>
    <row r="5" spans="1:25" x14ac:dyDescent="0.2">
      <c r="A5" s="2"/>
      <c r="B5" s="107"/>
      <c r="C5" s="107"/>
      <c r="D5" s="107"/>
      <c r="E5" s="4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/>
      <c r="V5" s="6"/>
      <c r="W5" s="6"/>
      <c r="X5" s="2"/>
      <c r="Y5" s="2"/>
    </row>
    <row r="6" spans="1:25" x14ac:dyDescent="0.2">
      <c r="A6" s="2"/>
      <c r="B6" s="107"/>
      <c r="C6" s="107"/>
      <c r="D6" s="107"/>
      <c r="E6" s="4"/>
      <c r="F6" s="5" t="s">
        <v>32</v>
      </c>
      <c r="G6" s="2"/>
      <c r="H6" s="2"/>
      <c r="I6" s="2"/>
      <c r="J6" s="2"/>
      <c r="K6" s="2"/>
      <c r="L6" s="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2"/>
      <c r="Y6" s="2"/>
    </row>
    <row r="7" spans="1:25" x14ac:dyDescent="0.2">
      <c r="A7" s="2"/>
      <c r="B7" s="8"/>
      <c r="C7" s="106" t="s">
        <v>11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2"/>
    </row>
    <row r="8" spans="1:25" x14ac:dyDescent="0.2">
      <c r="A8" s="2"/>
      <c r="B8" s="8"/>
      <c r="Y8" s="2"/>
    </row>
    <row r="9" spans="1:25" ht="6.75" customHeight="1" x14ac:dyDescent="0.2">
      <c r="A9" s="2"/>
      <c r="B9" s="4"/>
      <c r="C9" s="4"/>
      <c r="D9" s="4"/>
      <c r="E9" s="4"/>
      <c r="F9" s="5"/>
      <c r="G9" s="2"/>
      <c r="H9" s="2"/>
      <c r="I9" s="2"/>
      <c r="J9" s="2"/>
      <c r="K9" s="2"/>
      <c r="L9" s="2"/>
      <c r="M9" s="2"/>
      <c r="N9" s="2"/>
      <c r="O9" s="2"/>
      <c r="P9" s="7"/>
      <c r="Q9" s="7"/>
      <c r="R9" s="7"/>
      <c r="S9" s="5"/>
      <c r="T9" s="2"/>
      <c r="U9" s="2"/>
      <c r="V9" s="2"/>
      <c r="W9" s="2"/>
      <c r="X9" s="2"/>
      <c r="Y9" s="2"/>
    </row>
    <row r="10" spans="1:25" ht="6" customHeight="1" thickBot="1" x14ac:dyDescent="0.25">
      <c r="A10" s="2"/>
      <c r="B10" s="9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8"/>
      <c r="Q10" s="8"/>
      <c r="R10" s="8"/>
      <c r="S10" s="2"/>
      <c r="T10" s="2"/>
      <c r="U10" s="2"/>
      <c r="V10" s="2"/>
      <c r="W10" s="2"/>
      <c r="X10" s="2"/>
      <c r="Y10" s="2"/>
    </row>
    <row r="11" spans="1:25" ht="15" customHeight="1" thickBot="1" x14ac:dyDescent="0.25">
      <c r="A11" s="2"/>
      <c r="B11" s="114" t="s">
        <v>13</v>
      </c>
      <c r="C11" s="115"/>
      <c r="D11" s="10" t="s">
        <v>15</v>
      </c>
      <c r="E11" s="11"/>
      <c r="F11" s="11"/>
      <c r="G11" s="11"/>
      <c r="H11" s="12"/>
      <c r="I11" s="13"/>
      <c r="J11" s="14"/>
      <c r="K11" s="2"/>
      <c r="L11" s="2"/>
      <c r="M11" s="2"/>
      <c r="N11" s="2"/>
      <c r="O11" s="2"/>
      <c r="P11" s="8"/>
      <c r="Q11" s="8"/>
      <c r="R11" s="8"/>
      <c r="S11" s="7"/>
      <c r="T11" s="2"/>
      <c r="U11" s="15" t="s">
        <v>0</v>
      </c>
      <c r="V11" s="16">
        <v>2021</v>
      </c>
      <c r="W11" s="17"/>
      <c r="X11" s="2"/>
      <c r="Y11" s="2"/>
    </row>
    <row r="12" spans="1:25" ht="15" customHeight="1" thickBot="1" x14ac:dyDescent="0.25">
      <c r="A12" s="2"/>
      <c r="B12" s="9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8"/>
      <c r="Q12" s="8"/>
      <c r="R12" s="8"/>
      <c r="S12" s="7"/>
      <c r="T12" s="2"/>
      <c r="U12" s="2"/>
      <c r="V12" s="2"/>
      <c r="W12" s="2"/>
      <c r="X12" s="2"/>
      <c r="Y12" s="2"/>
    </row>
    <row r="13" spans="1:25" x14ac:dyDescent="0.2">
      <c r="A13" s="2"/>
      <c r="B13" s="18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19" t="s">
        <v>9</v>
      </c>
      <c r="N13" s="19"/>
      <c r="O13" s="19"/>
      <c r="P13" s="21"/>
      <c r="Q13" s="21"/>
      <c r="R13" s="19"/>
      <c r="S13" s="19" t="s">
        <v>8</v>
      </c>
      <c r="T13" s="21"/>
      <c r="U13" s="21"/>
      <c r="V13" s="21"/>
      <c r="W13" s="22"/>
      <c r="X13" s="2"/>
      <c r="Y13" s="2"/>
    </row>
    <row r="14" spans="1:25" x14ac:dyDescent="0.2">
      <c r="A14" s="2"/>
      <c r="B14" s="23" t="s">
        <v>14</v>
      </c>
      <c r="C14" s="24"/>
      <c r="D14" s="24"/>
      <c r="E14" s="24"/>
      <c r="F14" s="24" t="s">
        <v>32</v>
      </c>
      <c r="G14" s="24"/>
      <c r="H14" s="24"/>
      <c r="I14" s="24"/>
      <c r="J14" s="24"/>
      <c r="K14" s="24"/>
      <c r="L14" s="24"/>
      <c r="M14" s="25"/>
      <c r="N14" s="26"/>
      <c r="O14" s="26"/>
      <c r="P14" s="26"/>
      <c r="Q14" s="26"/>
      <c r="R14" s="26" t="s">
        <v>2</v>
      </c>
      <c r="S14" s="26">
        <v>56</v>
      </c>
      <c r="T14" s="26"/>
      <c r="U14" s="26"/>
      <c r="V14" s="26"/>
      <c r="W14" s="27"/>
      <c r="X14" s="2"/>
      <c r="Y14" s="2"/>
    </row>
    <row r="15" spans="1:25" ht="16.5" customHeight="1" x14ac:dyDescent="0.2">
      <c r="A15" s="2"/>
      <c r="B15" s="116" t="s">
        <v>10</v>
      </c>
      <c r="C15" s="117"/>
      <c r="D15" s="118"/>
      <c r="E15" s="116" t="s">
        <v>5</v>
      </c>
      <c r="F15" s="117"/>
      <c r="G15" s="117"/>
      <c r="H15" s="117"/>
      <c r="I15" s="117"/>
      <c r="J15" s="117"/>
      <c r="K15" s="117"/>
      <c r="L15" s="118"/>
      <c r="M15" s="119" t="s">
        <v>28</v>
      </c>
      <c r="N15" s="120"/>
      <c r="O15" s="121"/>
      <c r="P15" s="119" t="s">
        <v>29</v>
      </c>
      <c r="Q15" s="120"/>
      <c r="R15" s="121"/>
      <c r="S15" s="116" t="s">
        <v>30</v>
      </c>
      <c r="T15" s="117"/>
      <c r="U15" s="117"/>
      <c r="V15" s="117"/>
      <c r="W15" s="118"/>
      <c r="X15" s="2"/>
      <c r="Y15" s="2"/>
    </row>
    <row r="16" spans="1:25" ht="15" customHeight="1" x14ac:dyDescent="0.2">
      <c r="A16" s="2"/>
      <c r="B16" s="28"/>
      <c r="C16" s="29"/>
      <c r="D16" s="30"/>
      <c r="E16" s="108"/>
      <c r="F16" s="109"/>
      <c r="G16" s="109"/>
      <c r="H16" s="109"/>
      <c r="I16" s="109"/>
      <c r="J16" s="109"/>
      <c r="K16" s="109"/>
      <c r="L16" s="110"/>
      <c r="M16" s="31"/>
      <c r="N16" s="7"/>
      <c r="O16" s="32"/>
      <c r="P16" s="2"/>
      <c r="Q16" s="2"/>
      <c r="R16" s="2"/>
      <c r="S16" s="111"/>
      <c r="T16" s="112"/>
      <c r="U16" s="112"/>
      <c r="V16" s="112"/>
      <c r="W16" s="113"/>
      <c r="X16" s="2"/>
      <c r="Y16" s="2"/>
    </row>
    <row r="17" spans="1:25" ht="15" customHeight="1" x14ac:dyDescent="0.2">
      <c r="A17" s="2"/>
      <c r="B17" s="33">
        <v>8210</v>
      </c>
      <c r="C17" s="34"/>
      <c r="D17" s="35"/>
      <c r="E17" s="103" t="s">
        <v>25</v>
      </c>
      <c r="F17" s="104"/>
      <c r="G17" s="104"/>
      <c r="H17" s="104"/>
      <c r="I17" s="104"/>
      <c r="J17" s="104"/>
      <c r="K17" s="104"/>
      <c r="L17" s="105"/>
      <c r="M17" s="88">
        <v>96170751.950000003</v>
      </c>
      <c r="N17" s="89"/>
      <c r="O17" s="90"/>
      <c r="P17" s="88">
        <v>98630492.439999998</v>
      </c>
      <c r="Q17" s="91"/>
      <c r="R17" s="90"/>
      <c r="S17" s="88">
        <v>107575543.86</v>
      </c>
      <c r="T17" s="89"/>
      <c r="U17" s="89"/>
      <c r="V17" s="89"/>
      <c r="W17" s="90"/>
      <c r="X17" s="2"/>
      <c r="Y17" s="2"/>
    </row>
    <row r="18" spans="1:25" x14ac:dyDescent="0.2">
      <c r="A18" s="2"/>
      <c r="B18" s="36"/>
      <c r="C18" s="37">
        <v>1000</v>
      </c>
      <c r="D18" s="38"/>
      <c r="E18" s="97" t="s">
        <v>16</v>
      </c>
      <c r="F18" s="98"/>
      <c r="G18" s="98"/>
      <c r="H18" s="98"/>
      <c r="I18" s="98"/>
      <c r="J18" s="98"/>
      <c r="K18" s="98"/>
      <c r="L18" s="99"/>
      <c r="M18" s="88">
        <v>26324000</v>
      </c>
      <c r="N18" s="89"/>
      <c r="O18" s="90"/>
      <c r="P18" s="88">
        <v>31463493.760000002</v>
      </c>
      <c r="Q18" s="91"/>
      <c r="R18" s="90"/>
      <c r="S18" s="73">
        <v>29007682.539999999</v>
      </c>
      <c r="T18" s="74"/>
      <c r="U18" s="74"/>
      <c r="V18" s="74"/>
      <c r="W18" s="75"/>
      <c r="X18" s="2"/>
      <c r="Y18" s="2"/>
    </row>
    <row r="19" spans="1:25" x14ac:dyDescent="0.2">
      <c r="A19" s="2"/>
      <c r="B19" s="36"/>
      <c r="C19" s="37">
        <v>2000</v>
      </c>
      <c r="D19" s="38"/>
      <c r="E19" s="70" t="s">
        <v>17</v>
      </c>
      <c r="F19" s="71"/>
      <c r="G19" s="71"/>
      <c r="H19" s="71"/>
      <c r="I19" s="71"/>
      <c r="J19" s="71"/>
      <c r="K19" s="71"/>
      <c r="L19" s="72"/>
      <c r="M19" s="88">
        <v>2418123.96</v>
      </c>
      <c r="N19" s="89"/>
      <c r="O19" s="90"/>
      <c r="P19" s="88">
        <v>3016610.2</v>
      </c>
      <c r="Q19" s="91"/>
      <c r="R19" s="90"/>
      <c r="S19" s="73">
        <v>3462865.54</v>
      </c>
      <c r="T19" s="74"/>
      <c r="U19" s="74"/>
      <c r="V19" s="74"/>
      <c r="W19" s="75"/>
      <c r="X19" s="2"/>
      <c r="Y19" s="2"/>
    </row>
    <row r="20" spans="1:25" x14ac:dyDescent="0.2">
      <c r="A20" s="2"/>
      <c r="B20" s="36"/>
      <c r="C20" s="37">
        <v>3000</v>
      </c>
      <c r="D20" s="38"/>
      <c r="E20" s="97" t="s">
        <v>18</v>
      </c>
      <c r="F20" s="98"/>
      <c r="G20" s="98"/>
      <c r="H20" s="98"/>
      <c r="I20" s="98"/>
      <c r="J20" s="98"/>
      <c r="K20" s="98"/>
      <c r="L20" s="99"/>
      <c r="M20" s="88">
        <v>25393832.280000001</v>
      </c>
      <c r="N20" s="89"/>
      <c r="O20" s="90"/>
      <c r="P20" s="88">
        <v>12154960.619999999</v>
      </c>
      <c r="Q20" s="91"/>
      <c r="R20" s="90"/>
      <c r="S20" s="73">
        <v>10662499.310000001</v>
      </c>
      <c r="T20" s="74"/>
      <c r="U20" s="74"/>
      <c r="V20" s="74"/>
      <c r="W20" s="75"/>
      <c r="X20" s="2"/>
      <c r="Y20" s="2"/>
    </row>
    <row r="21" spans="1:25" ht="23.25" customHeight="1" x14ac:dyDescent="0.2">
      <c r="A21" s="2"/>
      <c r="B21" s="36"/>
      <c r="C21" s="37">
        <v>4000</v>
      </c>
      <c r="D21" s="38"/>
      <c r="E21" s="100" t="s">
        <v>19</v>
      </c>
      <c r="F21" s="101"/>
      <c r="G21" s="101"/>
      <c r="H21" s="101"/>
      <c r="I21" s="101"/>
      <c r="J21" s="101"/>
      <c r="K21" s="101"/>
      <c r="L21" s="102"/>
      <c r="M21" s="88">
        <v>2522399</v>
      </c>
      <c r="N21" s="89"/>
      <c r="O21" s="90"/>
      <c r="P21" s="88">
        <v>3749150.35</v>
      </c>
      <c r="Q21" s="91"/>
      <c r="R21" s="90"/>
      <c r="S21" s="73">
        <v>4712011.1500000004</v>
      </c>
      <c r="T21" s="74"/>
      <c r="U21" s="74"/>
      <c r="V21" s="74"/>
      <c r="W21" s="75"/>
      <c r="X21" s="2"/>
      <c r="Y21" s="2"/>
    </row>
    <row r="22" spans="1:25" ht="15.75" customHeight="1" x14ac:dyDescent="0.2">
      <c r="A22" s="2"/>
      <c r="B22" s="36"/>
      <c r="C22" s="37">
        <v>5000</v>
      </c>
      <c r="D22" s="38"/>
      <c r="E22" s="97" t="s">
        <v>20</v>
      </c>
      <c r="F22" s="98"/>
      <c r="G22" s="98"/>
      <c r="H22" s="98"/>
      <c r="I22" s="98"/>
      <c r="J22" s="98"/>
      <c r="K22" s="98"/>
      <c r="L22" s="99"/>
      <c r="M22" s="88">
        <v>750000</v>
      </c>
      <c r="N22" s="89"/>
      <c r="O22" s="90"/>
      <c r="P22" s="88">
        <v>119406</v>
      </c>
      <c r="Q22" s="91"/>
      <c r="R22" s="90"/>
      <c r="S22" s="73">
        <v>60000</v>
      </c>
      <c r="T22" s="74"/>
      <c r="U22" s="74"/>
      <c r="V22" s="74"/>
      <c r="W22" s="75"/>
      <c r="X22" s="2"/>
      <c r="Y22" s="2"/>
    </row>
    <row r="23" spans="1:25" x14ac:dyDescent="0.2">
      <c r="A23" s="2"/>
      <c r="B23" s="36"/>
      <c r="C23" s="37">
        <v>6000</v>
      </c>
      <c r="D23" s="38"/>
      <c r="E23" s="97" t="s">
        <v>21</v>
      </c>
      <c r="F23" s="98"/>
      <c r="G23" s="98"/>
      <c r="H23" s="98"/>
      <c r="I23" s="98"/>
      <c r="J23" s="98"/>
      <c r="K23" s="98"/>
      <c r="L23" s="99"/>
      <c r="M23" s="88">
        <v>38362396.710000001</v>
      </c>
      <c r="N23" s="89"/>
      <c r="O23" s="90"/>
      <c r="P23" s="88">
        <v>46962876.340000004</v>
      </c>
      <c r="Q23" s="91"/>
      <c r="R23" s="90"/>
      <c r="S23" s="73">
        <v>50216957.640000001</v>
      </c>
      <c r="T23" s="74"/>
      <c r="U23" s="74"/>
      <c r="V23" s="74"/>
      <c r="W23" s="75"/>
      <c r="X23" s="2"/>
      <c r="Y23" s="2"/>
    </row>
    <row r="24" spans="1:25" x14ac:dyDescent="0.2">
      <c r="A24" s="2"/>
      <c r="B24" s="36"/>
      <c r="C24" s="37">
        <v>7000</v>
      </c>
      <c r="D24" s="38"/>
      <c r="E24" s="70" t="s">
        <v>22</v>
      </c>
      <c r="F24" s="71"/>
      <c r="G24" s="71"/>
      <c r="H24" s="71"/>
      <c r="I24" s="71"/>
      <c r="J24" s="71"/>
      <c r="K24" s="71"/>
      <c r="L24" s="72"/>
      <c r="M24" s="88">
        <v>0</v>
      </c>
      <c r="N24" s="89"/>
      <c r="O24" s="90"/>
      <c r="P24" s="88">
        <v>0</v>
      </c>
      <c r="Q24" s="91"/>
      <c r="R24" s="90"/>
      <c r="S24" s="73">
        <v>0</v>
      </c>
      <c r="T24" s="74"/>
      <c r="U24" s="74"/>
      <c r="V24" s="74"/>
      <c r="W24" s="75"/>
      <c r="X24" s="2"/>
      <c r="Y24" s="2"/>
    </row>
    <row r="25" spans="1:25" x14ac:dyDescent="0.2">
      <c r="A25" s="2"/>
      <c r="B25" s="36"/>
      <c r="C25" s="37">
        <v>8000</v>
      </c>
      <c r="D25" s="38"/>
      <c r="E25" s="70" t="s">
        <v>23</v>
      </c>
      <c r="F25" s="71"/>
      <c r="G25" s="71"/>
      <c r="H25" s="71"/>
      <c r="I25" s="71"/>
      <c r="J25" s="71"/>
      <c r="K25" s="71"/>
      <c r="L25" s="72"/>
      <c r="M25" s="88">
        <v>0</v>
      </c>
      <c r="N25" s="89"/>
      <c r="O25" s="90"/>
      <c r="P25" s="88">
        <v>0</v>
      </c>
      <c r="Q25" s="91"/>
      <c r="R25" s="90"/>
      <c r="S25" s="73">
        <v>0</v>
      </c>
      <c r="T25" s="74"/>
      <c r="U25" s="74"/>
      <c r="V25" s="74"/>
      <c r="W25" s="75"/>
      <c r="X25" s="2"/>
      <c r="Y25" s="2"/>
    </row>
    <row r="26" spans="1:25" x14ac:dyDescent="0.2">
      <c r="A26" s="2"/>
      <c r="B26" s="36"/>
      <c r="C26" s="39">
        <v>9000</v>
      </c>
      <c r="D26" s="38"/>
      <c r="E26" s="70" t="s">
        <v>24</v>
      </c>
      <c r="F26" s="71"/>
      <c r="G26" s="71"/>
      <c r="H26" s="71"/>
      <c r="I26" s="71"/>
      <c r="J26" s="71"/>
      <c r="K26" s="71"/>
      <c r="L26" s="72"/>
      <c r="M26" s="88">
        <v>400000</v>
      </c>
      <c r="N26" s="89"/>
      <c r="O26" s="90"/>
      <c r="P26" s="88">
        <v>1163995.17</v>
      </c>
      <c r="Q26" s="91"/>
      <c r="R26" s="90"/>
      <c r="S26" s="73">
        <v>9453527.6799999997</v>
      </c>
      <c r="T26" s="74"/>
      <c r="U26" s="74"/>
      <c r="V26" s="74"/>
      <c r="W26" s="75"/>
      <c r="X26" s="2"/>
      <c r="Y26" s="2"/>
    </row>
    <row r="27" spans="1:25" ht="15.75" customHeight="1" x14ac:dyDescent="0.2">
      <c r="A27" s="2"/>
      <c r="B27" s="36"/>
      <c r="C27" s="40"/>
      <c r="D27" s="41"/>
      <c r="E27" s="76"/>
      <c r="F27" s="77"/>
      <c r="G27" s="77"/>
      <c r="H27" s="77"/>
      <c r="I27" s="77"/>
      <c r="J27" s="77"/>
      <c r="K27" s="77"/>
      <c r="L27" s="78"/>
      <c r="M27" s="31"/>
      <c r="N27" s="7"/>
      <c r="O27" s="32"/>
      <c r="P27" s="2"/>
      <c r="Q27" s="2"/>
      <c r="R27" s="2"/>
      <c r="S27" s="79"/>
      <c r="T27" s="80"/>
      <c r="U27" s="80"/>
      <c r="V27" s="80"/>
      <c r="W27" s="81"/>
      <c r="X27" s="2"/>
      <c r="Y27" s="2"/>
    </row>
    <row r="28" spans="1:25" ht="22.5" customHeight="1" x14ac:dyDescent="0.2">
      <c r="A28" s="2"/>
      <c r="B28" s="36"/>
      <c r="C28" s="40"/>
      <c r="D28" s="41"/>
      <c r="E28" s="82"/>
      <c r="F28" s="83"/>
      <c r="G28" s="83"/>
      <c r="H28" s="83"/>
      <c r="I28" s="83"/>
      <c r="J28" s="83"/>
      <c r="K28" s="83"/>
      <c r="L28" s="84"/>
      <c r="M28" s="31"/>
      <c r="N28" s="7"/>
      <c r="O28" s="32"/>
      <c r="P28" s="2"/>
      <c r="Q28" s="2"/>
      <c r="R28" s="2"/>
      <c r="S28" s="85"/>
      <c r="T28" s="86"/>
      <c r="U28" s="86"/>
      <c r="V28" s="86"/>
      <c r="W28" s="87"/>
      <c r="X28" s="2"/>
      <c r="Y28" s="2"/>
    </row>
    <row r="29" spans="1:25" ht="19.5" customHeight="1" x14ac:dyDescent="0.2">
      <c r="A29" s="2"/>
      <c r="B29" s="36"/>
      <c r="C29" s="42"/>
      <c r="D29" s="38"/>
      <c r="E29" s="70"/>
      <c r="F29" s="71"/>
      <c r="G29" s="71"/>
      <c r="H29" s="71"/>
      <c r="I29" s="71"/>
      <c r="J29" s="71"/>
      <c r="K29" s="71"/>
      <c r="L29" s="72"/>
      <c r="M29" s="31"/>
      <c r="N29" s="7"/>
      <c r="O29" s="32"/>
      <c r="P29" s="2"/>
      <c r="Q29" s="2"/>
      <c r="R29" s="2"/>
      <c r="S29" s="92"/>
      <c r="T29" s="93"/>
      <c r="U29" s="93"/>
      <c r="V29" s="93"/>
      <c r="W29" s="94"/>
      <c r="X29" s="2"/>
      <c r="Y29" s="2"/>
    </row>
    <row r="30" spans="1:25" ht="15.75" customHeight="1" x14ac:dyDescent="0.2">
      <c r="A30" s="2"/>
      <c r="B30" s="36"/>
      <c r="C30" s="40"/>
      <c r="D30" s="41"/>
      <c r="E30" s="76"/>
      <c r="F30" s="77"/>
      <c r="G30" s="77"/>
      <c r="H30" s="77"/>
      <c r="I30" s="77"/>
      <c r="J30" s="77"/>
      <c r="K30" s="77"/>
      <c r="L30" s="78"/>
      <c r="M30" s="31"/>
      <c r="N30" s="7"/>
      <c r="O30" s="32"/>
      <c r="P30" s="2"/>
      <c r="Q30" s="2"/>
      <c r="R30" s="2"/>
      <c r="S30" s="85"/>
      <c r="T30" s="86"/>
      <c r="U30" s="86"/>
      <c r="V30" s="86"/>
      <c r="W30" s="87"/>
      <c r="X30" s="2"/>
      <c r="Y30" s="2"/>
    </row>
    <row r="31" spans="1:25" ht="13.5" customHeight="1" x14ac:dyDescent="0.2">
      <c r="A31" s="2"/>
      <c r="B31" s="36"/>
      <c r="C31" s="40"/>
      <c r="D31" s="41"/>
      <c r="E31" s="82"/>
      <c r="F31" s="83"/>
      <c r="G31" s="83"/>
      <c r="H31" s="83"/>
      <c r="I31" s="83"/>
      <c r="J31" s="83"/>
      <c r="K31" s="83"/>
      <c r="L31" s="84"/>
      <c r="M31" s="31"/>
      <c r="N31" s="7"/>
      <c r="O31" s="32"/>
      <c r="P31" s="2"/>
      <c r="Q31" s="2"/>
      <c r="R31" s="2"/>
      <c r="S31" s="95"/>
      <c r="T31" s="96"/>
      <c r="U31" s="96"/>
      <c r="V31" s="96"/>
      <c r="W31" s="66"/>
      <c r="X31" s="2"/>
      <c r="Y31" s="2"/>
    </row>
    <row r="32" spans="1:25" ht="24" customHeight="1" x14ac:dyDescent="0.2">
      <c r="A32" s="2"/>
      <c r="B32" s="36"/>
      <c r="C32" s="40"/>
      <c r="D32" s="41"/>
      <c r="E32" s="82"/>
      <c r="F32" s="83"/>
      <c r="G32" s="83"/>
      <c r="H32" s="83"/>
      <c r="I32" s="83"/>
      <c r="J32" s="83"/>
      <c r="K32" s="83"/>
      <c r="L32" s="84"/>
      <c r="M32" s="31"/>
      <c r="N32" s="7"/>
      <c r="O32" s="32"/>
      <c r="P32" s="2"/>
      <c r="Q32" s="2"/>
      <c r="R32" s="2"/>
      <c r="S32" s="95"/>
      <c r="T32" s="96"/>
      <c r="U32" s="96"/>
      <c r="V32" s="96"/>
      <c r="W32" s="66"/>
      <c r="X32" s="2"/>
      <c r="Y32" s="2"/>
    </row>
    <row r="33" spans="1:25" ht="15.75" customHeight="1" x14ac:dyDescent="0.2">
      <c r="A33" s="2"/>
      <c r="B33" s="36"/>
      <c r="C33" s="40"/>
      <c r="D33" s="41"/>
      <c r="E33" s="76"/>
      <c r="F33" s="77"/>
      <c r="G33" s="77"/>
      <c r="H33" s="77"/>
      <c r="I33" s="77"/>
      <c r="J33" s="77"/>
      <c r="K33" s="77"/>
      <c r="L33" s="78"/>
      <c r="M33" s="31"/>
      <c r="N33" s="7"/>
      <c r="O33" s="32"/>
      <c r="P33" s="2"/>
      <c r="Q33" s="2"/>
      <c r="R33" s="2"/>
      <c r="S33" s="95"/>
      <c r="T33" s="96"/>
      <c r="U33" s="96"/>
      <c r="V33" s="96"/>
      <c r="W33" s="66"/>
      <c r="X33" s="2"/>
      <c r="Y33" s="2"/>
    </row>
    <row r="34" spans="1:25" ht="15.75" customHeight="1" x14ac:dyDescent="0.2">
      <c r="A34" s="2"/>
      <c r="B34" s="36"/>
      <c r="C34" s="40"/>
      <c r="D34" s="41"/>
      <c r="E34" s="61"/>
      <c r="F34" s="62"/>
      <c r="G34" s="62"/>
      <c r="H34" s="62"/>
      <c r="I34" s="62"/>
      <c r="J34" s="62"/>
      <c r="K34" s="62"/>
      <c r="L34" s="63"/>
      <c r="M34" s="43"/>
      <c r="N34" s="44"/>
      <c r="O34" s="45"/>
      <c r="P34" s="2"/>
      <c r="Q34" s="2"/>
      <c r="R34" s="2"/>
      <c r="S34" s="64"/>
      <c r="T34" s="65"/>
      <c r="U34" s="65"/>
      <c r="V34" s="65"/>
      <c r="W34" s="66"/>
      <c r="X34" s="2"/>
      <c r="Y34" s="2"/>
    </row>
    <row r="35" spans="1:25" ht="8.25" customHeight="1" thickBot="1" x14ac:dyDescent="0.25">
      <c r="A35" s="2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2"/>
      <c r="Y35" s="2"/>
    </row>
    <row r="36" spans="1:25" ht="15" customHeight="1" thickTop="1" x14ac:dyDescent="0.2">
      <c r="A36" s="2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2"/>
      <c r="Y36" s="2"/>
    </row>
    <row r="37" spans="1:25" s="47" customFormat="1" ht="7.5" customHeight="1" x14ac:dyDescent="0.2">
      <c r="A37" s="50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46"/>
      <c r="Y37" s="46"/>
    </row>
    <row r="38" spans="1:25" s="47" customFormat="1" ht="8.25" customHeight="1" x14ac:dyDescent="0.2">
      <c r="A38" s="50"/>
      <c r="B38" s="59"/>
      <c r="C38" s="59"/>
      <c r="D38" s="59"/>
      <c r="E38" s="59"/>
      <c r="F38" s="59"/>
      <c r="G38" s="59"/>
      <c r="H38" s="59"/>
      <c r="I38" s="59"/>
      <c r="J38" s="48"/>
      <c r="K38" s="60"/>
      <c r="L38" s="60"/>
      <c r="M38" s="60"/>
      <c r="N38" s="60"/>
      <c r="O38" s="60"/>
      <c r="P38" s="60"/>
      <c r="Q38" s="60"/>
      <c r="R38" s="60"/>
      <c r="S38" s="7"/>
      <c r="T38" s="7"/>
      <c r="U38" s="7"/>
      <c r="V38" s="7"/>
      <c r="W38" s="7"/>
      <c r="X38" s="46"/>
      <c r="Y38" s="46"/>
    </row>
    <row r="39" spans="1:25" s="47" customFormat="1" ht="11.25" customHeight="1" x14ac:dyDescent="0.2">
      <c r="A39" s="50"/>
      <c r="B39" s="59"/>
      <c r="C39" s="59"/>
      <c r="D39" s="59"/>
      <c r="E39" s="59"/>
      <c r="F39" s="59"/>
      <c r="G39" s="59"/>
      <c r="H39" s="59"/>
      <c r="I39" s="59"/>
      <c r="J39" s="48"/>
      <c r="K39" s="60"/>
      <c r="L39" s="60"/>
      <c r="M39" s="60"/>
      <c r="N39" s="60"/>
      <c r="O39" s="60"/>
      <c r="P39" s="60"/>
      <c r="Q39" s="60"/>
      <c r="R39" s="60"/>
      <c r="S39" s="49"/>
      <c r="T39" s="69"/>
      <c r="U39" s="69"/>
      <c r="V39" s="69"/>
      <c r="W39" s="69"/>
      <c r="X39" s="46"/>
      <c r="Y39" s="46"/>
    </row>
    <row r="40" spans="1:25" s="47" customFormat="1" ht="8.25" customHeight="1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60"/>
      <c r="L40" s="60"/>
      <c r="M40" s="60"/>
      <c r="N40" s="60"/>
      <c r="O40" s="60"/>
      <c r="P40" s="60"/>
      <c r="Q40" s="60"/>
      <c r="R40" s="60"/>
      <c r="S40" s="49"/>
      <c r="T40" s="69"/>
      <c r="U40" s="69"/>
      <c r="V40" s="69"/>
      <c r="W40" s="69"/>
      <c r="X40" s="46"/>
      <c r="Y40" s="46"/>
    </row>
    <row r="41" spans="1:25" s="47" customFormat="1" x14ac:dyDescent="0.2">
      <c r="A41" s="50"/>
      <c r="B41" s="59"/>
      <c r="C41" s="59"/>
      <c r="D41" s="59"/>
      <c r="E41" s="59"/>
      <c r="F41" s="59"/>
      <c r="G41" s="59"/>
      <c r="H41" s="59"/>
      <c r="I41" s="59"/>
      <c r="J41" s="50"/>
      <c r="K41" s="60"/>
      <c r="L41" s="60"/>
      <c r="M41" s="60"/>
      <c r="N41" s="60"/>
      <c r="O41" s="60"/>
      <c r="P41" s="60"/>
      <c r="Q41" s="60"/>
      <c r="R41" s="60"/>
      <c r="S41" s="7"/>
      <c r="T41" s="7"/>
      <c r="U41" s="7"/>
      <c r="V41" s="7"/>
      <c r="W41" s="7"/>
      <c r="X41" s="46"/>
      <c r="Y41" s="46"/>
    </row>
    <row r="42" spans="1:25" s="47" customFormat="1" ht="4.5" customHeight="1" x14ac:dyDescent="0.2">
      <c r="A42" s="50"/>
      <c r="B42" s="59"/>
      <c r="C42" s="59"/>
      <c r="D42" s="59"/>
      <c r="E42" s="59"/>
      <c r="F42" s="59"/>
      <c r="G42" s="59"/>
      <c r="H42" s="59"/>
      <c r="I42" s="59"/>
      <c r="J42" s="50"/>
      <c r="K42" s="60"/>
      <c r="L42" s="60"/>
      <c r="M42" s="60"/>
      <c r="N42" s="60"/>
      <c r="O42" s="60"/>
      <c r="P42" s="60"/>
      <c r="Q42" s="60"/>
      <c r="R42" s="60"/>
      <c r="S42" s="50"/>
      <c r="T42" s="50"/>
      <c r="U42" s="50"/>
      <c r="V42" s="50"/>
      <c r="W42" s="7"/>
      <c r="X42" s="46"/>
      <c r="Y42" s="46"/>
    </row>
    <row r="43" spans="1:25" s="47" customFormat="1" ht="6.75" customHeight="1" x14ac:dyDescent="0.2">
      <c r="A43" s="50"/>
      <c r="B43" s="50"/>
      <c r="C43" s="50"/>
      <c r="D43" s="50"/>
      <c r="E43" s="48"/>
      <c r="F43" s="48"/>
      <c r="G43" s="48"/>
      <c r="H43" s="48"/>
      <c r="I43" s="48"/>
      <c r="J43" s="48"/>
      <c r="K43" s="50"/>
      <c r="L43" s="50"/>
      <c r="M43" s="50"/>
      <c r="N43" s="48"/>
      <c r="O43" s="48"/>
      <c r="P43" s="50"/>
      <c r="Q43" s="50"/>
      <c r="R43" s="50"/>
      <c r="S43" s="46"/>
      <c r="T43" s="46"/>
      <c r="U43" s="46"/>
      <c r="V43" s="46"/>
      <c r="W43" s="2"/>
      <c r="X43" s="46"/>
      <c r="Y43" s="46"/>
    </row>
    <row r="44" spans="1:25" s="47" customFormat="1" x14ac:dyDescent="0.2">
      <c r="A44" s="50"/>
      <c r="B44" s="59"/>
      <c r="C44" s="59"/>
      <c r="D44" s="59"/>
      <c r="E44" s="59"/>
      <c r="F44" s="59"/>
      <c r="G44" s="59"/>
      <c r="H44" s="59"/>
      <c r="I44" s="59"/>
      <c r="J44" s="48"/>
      <c r="K44" s="7"/>
      <c r="L44" s="7"/>
      <c r="M44" s="7"/>
      <c r="N44" s="48"/>
      <c r="O44" s="48"/>
      <c r="P44" s="7"/>
      <c r="Q44" s="7"/>
      <c r="R44" s="7"/>
      <c r="S44" s="2"/>
      <c r="T44" s="2"/>
      <c r="U44" s="2"/>
      <c r="V44" s="2"/>
      <c r="W44" s="2"/>
      <c r="X44" s="46"/>
      <c r="Y44" s="46"/>
    </row>
    <row r="45" spans="1:25" s="47" customFormat="1" ht="5.25" customHeight="1" x14ac:dyDescent="0.2">
      <c r="A45" s="50"/>
      <c r="B45" s="59"/>
      <c r="C45" s="59"/>
      <c r="D45" s="59"/>
      <c r="E45" s="59"/>
      <c r="F45" s="59"/>
      <c r="G45" s="59"/>
      <c r="H45" s="59"/>
      <c r="I45" s="59"/>
      <c r="J45" s="50"/>
      <c r="K45" s="60"/>
      <c r="L45" s="60"/>
      <c r="M45" s="60"/>
      <c r="N45" s="60"/>
      <c r="O45" s="60"/>
      <c r="P45" s="60"/>
      <c r="Q45" s="60"/>
      <c r="R45" s="60"/>
      <c r="S45" s="7"/>
      <c r="T45" s="7"/>
      <c r="U45" s="7"/>
      <c r="V45" s="7"/>
      <c r="W45" s="7"/>
      <c r="X45" s="46"/>
      <c r="Y45" s="46"/>
    </row>
    <row r="46" spans="1:25" s="47" customFormat="1" ht="14.25" customHeight="1" x14ac:dyDescent="0.2">
      <c r="A46" s="50"/>
      <c r="B46" s="50"/>
      <c r="C46" s="50"/>
      <c r="D46" s="48"/>
      <c r="E46" s="48"/>
      <c r="F46" s="48"/>
      <c r="G46" s="48"/>
      <c r="H46" s="48"/>
      <c r="I46" s="48"/>
      <c r="J46" s="48"/>
      <c r="K46" s="60"/>
      <c r="L46" s="60"/>
      <c r="M46" s="60"/>
      <c r="N46" s="60"/>
      <c r="O46" s="60"/>
      <c r="P46" s="60"/>
      <c r="Q46" s="60"/>
      <c r="R46" s="60"/>
      <c r="S46" s="7"/>
      <c r="U46" s="51" t="s">
        <v>7</v>
      </c>
      <c r="V46" s="51" t="s">
        <v>4</v>
      </c>
      <c r="W46" s="51" t="s">
        <v>3</v>
      </c>
      <c r="X46" s="46"/>
      <c r="Y46" s="46"/>
    </row>
    <row r="47" spans="1:25" s="47" customFormat="1" x14ac:dyDescent="0.2">
      <c r="A47" s="46"/>
      <c r="B47" s="52"/>
      <c r="C47" s="2"/>
      <c r="D47" s="2"/>
      <c r="E47" s="2"/>
      <c r="F47" s="2"/>
      <c r="G47" s="2"/>
      <c r="H47" s="2"/>
      <c r="I47" s="2"/>
      <c r="J47" s="48"/>
      <c r="K47" s="7"/>
      <c r="L47" s="7"/>
      <c r="M47" s="7"/>
      <c r="N47" s="48"/>
      <c r="O47" s="48"/>
      <c r="Q47" s="53"/>
      <c r="R47" s="53" t="s">
        <v>6</v>
      </c>
      <c r="S47" s="54"/>
      <c r="U47" s="55">
        <v>25</v>
      </c>
      <c r="V47" s="55">
        <v>2</v>
      </c>
      <c r="W47" s="55">
        <v>2021</v>
      </c>
      <c r="X47" s="46"/>
      <c r="Y47" s="46"/>
    </row>
    <row r="48" spans="1:25" s="47" customFormat="1" ht="12.75" customHeight="1" x14ac:dyDescent="0.2">
      <c r="A48" s="46"/>
      <c r="B48" s="56"/>
      <c r="C48" s="7"/>
      <c r="D48" s="7"/>
      <c r="E48" s="7"/>
      <c r="F48" s="7"/>
      <c r="G48" s="7"/>
      <c r="H48" s="7"/>
      <c r="I48" s="7"/>
      <c r="J48" s="50"/>
      <c r="K48" s="7"/>
      <c r="L48" s="7"/>
      <c r="M48" s="7"/>
      <c r="N48" s="50"/>
      <c r="O48" s="50"/>
      <c r="P48" s="2"/>
      <c r="Q48" s="2"/>
      <c r="R48" s="2"/>
      <c r="S48" s="2"/>
      <c r="T48" s="2"/>
      <c r="U48" s="2"/>
      <c r="V48" s="2"/>
      <c r="W48" s="2"/>
      <c r="X48" s="46"/>
      <c r="Y48" s="46"/>
    </row>
    <row r="49" spans="1:25" s="47" customFormat="1" ht="3.95" customHeight="1" x14ac:dyDescent="0.2">
      <c r="A49" s="46"/>
      <c r="B49" s="2"/>
      <c r="C49" s="7"/>
      <c r="D49" s="7"/>
      <c r="E49" s="7"/>
      <c r="F49" s="7"/>
      <c r="G49" s="7"/>
      <c r="H49" s="7"/>
      <c r="I49" s="7"/>
      <c r="J49" s="50"/>
      <c r="K49" s="7"/>
      <c r="L49" s="7"/>
      <c r="M49" s="7"/>
      <c r="N49" s="50"/>
      <c r="O49" s="50"/>
      <c r="P49" s="2"/>
      <c r="Q49" s="2"/>
      <c r="R49" s="2"/>
      <c r="S49" s="2"/>
      <c r="T49" s="2"/>
      <c r="U49" s="2"/>
      <c r="V49" s="2"/>
      <c r="W49" s="2"/>
      <c r="X49" s="46"/>
      <c r="Y49" s="46"/>
    </row>
    <row r="50" spans="1:25" s="47" customFormat="1" x14ac:dyDescent="0.2">
      <c r="A50" s="46"/>
      <c r="B50" s="2"/>
      <c r="C50" s="2"/>
      <c r="D50" s="2"/>
      <c r="E50" s="2"/>
      <c r="F50" s="2"/>
      <c r="G50" s="2"/>
      <c r="H50" s="2"/>
      <c r="I50" s="2"/>
      <c r="J50" s="50"/>
      <c r="K50" s="2"/>
      <c r="L50" s="2"/>
      <c r="M50" s="2"/>
      <c r="N50" s="50"/>
      <c r="O50" s="50"/>
      <c r="P50" s="2"/>
      <c r="Q50" s="2"/>
      <c r="R50" s="2"/>
      <c r="S50" s="2"/>
      <c r="T50" s="2"/>
      <c r="U50" s="2"/>
      <c r="V50" s="2"/>
      <c r="W50" s="2"/>
      <c r="X50" s="46"/>
      <c r="Y50" s="46"/>
    </row>
    <row r="51" spans="1:25" s="47" customFormat="1" ht="14.25" customHeight="1" x14ac:dyDescent="0.2">
      <c r="A51" s="46"/>
      <c r="B51" s="2"/>
      <c r="C51" s="2"/>
      <c r="D51" s="2"/>
      <c r="E51" s="2"/>
      <c r="F51" s="2"/>
      <c r="G51" s="2"/>
      <c r="H51" s="2"/>
      <c r="I51" s="2"/>
      <c r="J51" s="48"/>
      <c r="K51" s="2"/>
      <c r="L51" s="2"/>
      <c r="M51" s="2"/>
      <c r="N51" s="48"/>
      <c r="O51" s="48"/>
      <c r="P51" s="2"/>
      <c r="Q51" s="2"/>
      <c r="R51" s="2"/>
      <c r="S51" s="2"/>
      <c r="T51" s="2"/>
      <c r="U51" s="2"/>
      <c r="V51" s="2"/>
      <c r="W51" s="2"/>
      <c r="X51" s="46"/>
      <c r="Y51" s="46"/>
    </row>
    <row r="52" spans="1:25" s="47" customFormat="1" x14ac:dyDescent="0.2">
      <c r="A52" s="46"/>
      <c r="B52" s="2"/>
      <c r="C52" s="2"/>
      <c r="D52" s="2"/>
      <c r="E52" s="2"/>
      <c r="F52" s="2"/>
      <c r="G52" s="2"/>
      <c r="H52" s="2"/>
      <c r="I52" s="2"/>
      <c r="J52" s="48"/>
      <c r="K52" s="2"/>
      <c r="L52" s="2"/>
      <c r="M52" s="2"/>
      <c r="N52" s="48"/>
      <c r="O52" s="48"/>
      <c r="P52" s="2"/>
      <c r="Q52" s="2"/>
      <c r="R52" s="2"/>
      <c r="S52" s="2"/>
      <c r="T52" s="2"/>
      <c r="U52" s="2"/>
      <c r="V52" s="2"/>
      <c r="W52" s="2"/>
      <c r="X52" s="46"/>
      <c r="Y52" s="46"/>
    </row>
    <row r="53" spans="1:25" ht="1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3.9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9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4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3.95" customHeight="1" x14ac:dyDescent="0.2"/>
    <row r="58" spans="1:25" ht="12.75" customHeight="1" x14ac:dyDescent="0.2"/>
    <row r="59" spans="1:25" ht="3.75" customHeight="1" x14ac:dyDescent="0.2"/>
    <row r="60" spans="1:25" ht="3.95" customHeight="1" x14ac:dyDescent="0.2"/>
    <row r="61" spans="1:25" ht="9" customHeight="1" x14ac:dyDescent="0.2"/>
    <row r="62" spans="1:25" ht="8.25" customHeight="1" x14ac:dyDescent="0.2"/>
    <row r="63" spans="1:25" ht="9.75" customHeight="1" x14ac:dyDescent="0.2"/>
    <row r="64" spans="1:25" x14ac:dyDescent="0.2">
      <c r="J64" s="57"/>
      <c r="N64" s="57"/>
      <c r="O64" s="57"/>
    </row>
    <row r="65" spans="10:15" ht="12" customHeight="1" x14ac:dyDescent="0.2">
      <c r="J65" s="57"/>
      <c r="N65" s="57"/>
      <c r="O65" s="57"/>
    </row>
    <row r="66" spans="10:15" ht="11.25" customHeight="1" x14ac:dyDescent="0.2"/>
  </sheetData>
  <mergeCells count="76">
    <mergeCell ref="J2:W2"/>
    <mergeCell ref="J3:W3"/>
    <mergeCell ref="B2:D6"/>
    <mergeCell ref="E16:L16"/>
    <mergeCell ref="S16:W16"/>
    <mergeCell ref="B11:C11"/>
    <mergeCell ref="C7:X7"/>
    <mergeCell ref="B15:D15"/>
    <mergeCell ref="E15:L15"/>
    <mergeCell ref="M15:O15"/>
    <mergeCell ref="P15:R15"/>
    <mergeCell ref="S15:W15"/>
    <mergeCell ref="E17:L17"/>
    <mergeCell ref="S17:W17"/>
    <mergeCell ref="E18:L18"/>
    <mergeCell ref="S18:W18"/>
    <mergeCell ref="E19:L19"/>
    <mergeCell ref="S19:W19"/>
    <mergeCell ref="M17:O17"/>
    <mergeCell ref="M18:O18"/>
    <mergeCell ref="M19:O19"/>
    <mergeCell ref="P19:R19"/>
    <mergeCell ref="P18:R18"/>
    <mergeCell ref="P17:R17"/>
    <mergeCell ref="E20:L20"/>
    <mergeCell ref="S20:W20"/>
    <mergeCell ref="E21:L21"/>
    <mergeCell ref="S21:W21"/>
    <mergeCell ref="E22:L22"/>
    <mergeCell ref="S22:W22"/>
    <mergeCell ref="M20:O20"/>
    <mergeCell ref="M21:O21"/>
    <mergeCell ref="M22:O22"/>
    <mergeCell ref="P22:R22"/>
    <mergeCell ref="P21:R21"/>
    <mergeCell ref="P20:R20"/>
    <mergeCell ref="E23:L23"/>
    <mergeCell ref="S23:W23"/>
    <mergeCell ref="E24:L24"/>
    <mergeCell ref="S24:W24"/>
    <mergeCell ref="E25:L25"/>
    <mergeCell ref="S25:W25"/>
    <mergeCell ref="M23:O23"/>
    <mergeCell ref="M24:O24"/>
    <mergeCell ref="M25:O25"/>
    <mergeCell ref="P25:R25"/>
    <mergeCell ref="P24:R24"/>
    <mergeCell ref="P23:R23"/>
    <mergeCell ref="E29:L29"/>
    <mergeCell ref="S29:W29"/>
    <mergeCell ref="E30:L30"/>
    <mergeCell ref="S30:W30"/>
    <mergeCell ref="E33:L33"/>
    <mergeCell ref="S33:W33"/>
    <mergeCell ref="E31:L31"/>
    <mergeCell ref="S31:W31"/>
    <mergeCell ref="E32:L32"/>
    <mergeCell ref="S32:W32"/>
    <mergeCell ref="E26:L26"/>
    <mergeCell ref="S26:W26"/>
    <mergeCell ref="E27:L27"/>
    <mergeCell ref="S27:W27"/>
    <mergeCell ref="E28:L28"/>
    <mergeCell ref="S28:W28"/>
    <mergeCell ref="M26:O26"/>
    <mergeCell ref="P26:R26"/>
    <mergeCell ref="B44:I45"/>
    <mergeCell ref="K45:R46"/>
    <mergeCell ref="E34:L34"/>
    <mergeCell ref="S34:W34"/>
    <mergeCell ref="B35:W35"/>
    <mergeCell ref="B36:W36"/>
    <mergeCell ref="B38:I39"/>
    <mergeCell ref="K38:R42"/>
    <mergeCell ref="T39:W40"/>
    <mergeCell ref="B41:I42"/>
  </mergeCells>
  <phoneticPr fontId="0" type="noConversion"/>
  <printOptions horizontalCentered="1" verticalCentered="1"/>
  <pageMargins left="0.19685039370078741" right="0.19685039370078741" top="0.59055118110236227" bottom="0.19685039370078741" header="0.55118110236220474" footer="0"/>
  <pageSetup scale="83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N1" sqref="N1"/>
    </sheetView>
  </sheetViews>
  <sheetFormatPr baseColWidth="10" defaultRowHeight="12.75" x14ac:dyDescent="0.2"/>
  <cols>
    <col min="1" max="1" width="1.7109375" bestFit="1" customWidth="1"/>
    <col min="2" max="2" width="5" bestFit="1" customWidth="1"/>
    <col min="3" max="3" width="2.85546875" bestFit="1" customWidth="1"/>
    <col min="4" max="4" width="5" bestFit="1" customWidth="1"/>
    <col min="5" max="5" width="2.85546875" bestFit="1" customWidth="1"/>
    <col min="7" max="7" width="2.85546875" bestFit="1" customWidth="1"/>
    <col min="8" max="8" width="4.5703125" bestFit="1" customWidth="1"/>
    <col min="9" max="9" width="2.85546875" bestFit="1" customWidth="1"/>
    <col min="10" max="10" width="4.5703125" bestFit="1" customWidth="1"/>
    <col min="11" max="11" width="2.85546875" bestFit="1" customWidth="1"/>
    <col min="12" max="12" width="2" bestFit="1" customWidth="1"/>
    <col min="13" max="13" width="1.7109375" bestFit="1" customWidth="1"/>
  </cols>
  <sheetData>
    <row r="1" spans="1:14" x14ac:dyDescent="0.2">
      <c r="A1" t="s">
        <v>26</v>
      </c>
      <c r="B1">
        <f>'PbRM 04d'!B$17</f>
        <v>8210</v>
      </c>
      <c r="C1" t="s">
        <v>27</v>
      </c>
      <c r="E1" t="s">
        <v>27</v>
      </c>
      <c r="F1" t="str">
        <f>'PbRM 04d'!E17:E17</f>
        <v>PRESUPUESTO DE EGRESOS APROBADO</v>
      </c>
      <c r="G1" t="s">
        <v>27</v>
      </c>
      <c r="H1" s="1">
        <f>'PbRM 04d'!M17:M17</f>
        <v>96170751.950000003</v>
      </c>
      <c r="I1" t="s">
        <v>27</v>
      </c>
      <c r="J1" s="1">
        <f>'PbRM 04d'!P17:P17</f>
        <v>98630492.439999998</v>
      </c>
      <c r="K1" t="s">
        <v>27</v>
      </c>
      <c r="L1">
        <f>VTOTAL</f>
        <v>107575543.86</v>
      </c>
      <c r="M1" t="s">
        <v>26</v>
      </c>
      <c r="N1" t="str">
        <f>CONCATENATE(A1,B1,C1,D1,E1,F1,G1,H1,I1,J1,K1,L1,M1)</f>
        <v>"8210"|""|"PRESUPUESTO DE EGRESOS APROBADO"|"96170751.95"|"98630492.44"|"107575543.86"</v>
      </c>
    </row>
    <row r="2" spans="1:14" x14ac:dyDescent="0.2">
      <c r="A2" t="s">
        <v>26</v>
      </c>
      <c r="B2">
        <f>'PbRM 04d'!B$17</f>
        <v>8210</v>
      </c>
      <c r="C2" t="s">
        <v>27</v>
      </c>
      <c r="D2">
        <f>'PbRM 04d'!C18</f>
        <v>1000</v>
      </c>
      <c r="E2" t="s">
        <v>27</v>
      </c>
      <c r="F2" t="str">
        <f>'PbRM 04d'!E18:E18</f>
        <v>SERVICIOS PERSONALES</v>
      </c>
      <c r="G2" t="s">
        <v>27</v>
      </c>
      <c r="H2" s="1">
        <f>'PbRM 04d'!M18:M18</f>
        <v>26324000</v>
      </c>
      <c r="I2" t="s">
        <v>27</v>
      </c>
      <c r="J2" s="1">
        <f>'PbRM 04d'!P18:P18</f>
        <v>31463493.760000002</v>
      </c>
      <c r="K2" t="s">
        <v>27</v>
      </c>
      <c r="L2">
        <f>VMIL</f>
        <v>29007682.539999999</v>
      </c>
      <c r="M2" t="s">
        <v>26</v>
      </c>
      <c r="N2" t="str">
        <f t="shared" ref="N2:N10" si="0">CONCATENATE(A2,B2,C2,D2,E2,F2,G2,H2,I2,J2,K2,L2,M2)</f>
        <v>"8210"|"1000"|"SERVICIOS PERSONALES"|"26324000"|"31463493.76"|"29007682.54"</v>
      </c>
    </row>
    <row r="3" spans="1:14" x14ac:dyDescent="0.2">
      <c r="A3" t="s">
        <v>26</v>
      </c>
      <c r="B3">
        <f>'PbRM 04d'!B$17</f>
        <v>8210</v>
      </c>
      <c r="C3" t="s">
        <v>27</v>
      </c>
      <c r="D3">
        <f>'PbRM 04d'!C19</f>
        <v>2000</v>
      </c>
      <c r="E3" t="s">
        <v>27</v>
      </c>
      <c r="F3" t="str">
        <f>'PbRM 04d'!E19:E19</f>
        <v>MATERIALES Y SUMINISTROS</v>
      </c>
      <c r="G3" t="s">
        <v>27</v>
      </c>
      <c r="H3" s="1">
        <f>'PbRM 04d'!M19:M19</f>
        <v>2418123.96</v>
      </c>
      <c r="I3" t="s">
        <v>27</v>
      </c>
      <c r="J3" s="1">
        <f>'PbRM 04d'!P19:P19</f>
        <v>3016610.2</v>
      </c>
      <c r="K3" t="s">
        <v>27</v>
      </c>
      <c r="L3">
        <f>VDOS</f>
        <v>3462865.54</v>
      </c>
      <c r="M3" t="s">
        <v>26</v>
      </c>
      <c r="N3" t="str">
        <f t="shared" si="0"/>
        <v>"8210"|"2000"|"MATERIALES Y SUMINISTROS"|"2418123.96"|"3016610.2"|"3462865.54"</v>
      </c>
    </row>
    <row r="4" spans="1:14" x14ac:dyDescent="0.2">
      <c r="A4" t="s">
        <v>26</v>
      </c>
      <c r="B4">
        <f>'PbRM 04d'!B$17</f>
        <v>8210</v>
      </c>
      <c r="C4" t="s">
        <v>27</v>
      </c>
      <c r="D4">
        <f>'PbRM 04d'!C20</f>
        <v>3000</v>
      </c>
      <c r="E4" t="s">
        <v>27</v>
      </c>
      <c r="F4" t="str">
        <f>'PbRM 04d'!E20:E20</f>
        <v>SERVICIOS GENERALES</v>
      </c>
      <c r="G4" t="s">
        <v>27</v>
      </c>
      <c r="H4" s="1">
        <f>'PbRM 04d'!M20:M20</f>
        <v>25393832.280000001</v>
      </c>
      <c r="I4" t="s">
        <v>27</v>
      </c>
      <c r="J4" s="1">
        <f>'PbRM 04d'!P20:P20</f>
        <v>12154960.619999999</v>
      </c>
      <c r="K4" t="s">
        <v>27</v>
      </c>
      <c r="L4">
        <f>VTRES</f>
        <v>10662499.310000001</v>
      </c>
      <c r="M4" t="s">
        <v>26</v>
      </c>
      <c r="N4" t="str">
        <f t="shared" si="0"/>
        <v>"8210"|"3000"|"SERVICIOS GENERALES"|"25393832.28"|"12154960.62"|"10662499.31"</v>
      </c>
    </row>
    <row r="5" spans="1:14" x14ac:dyDescent="0.2">
      <c r="A5" t="s">
        <v>26</v>
      </c>
      <c r="B5">
        <f>'PbRM 04d'!B$17</f>
        <v>8210</v>
      </c>
      <c r="C5" t="s">
        <v>27</v>
      </c>
      <c r="D5">
        <f>'PbRM 04d'!C21</f>
        <v>4000</v>
      </c>
      <c r="E5" t="s">
        <v>27</v>
      </c>
      <c r="F5" t="str">
        <f>'PbRM 04d'!E21:E21</f>
        <v>TRANSFERENCIAS, ASIGNACIONES, SUBSIDIOS Y OTRAS AYUDAS</v>
      </c>
      <c r="G5" t="s">
        <v>27</v>
      </c>
      <c r="H5" s="1">
        <f>'PbRM 04d'!M21:M21</f>
        <v>2522399</v>
      </c>
      <c r="I5" t="s">
        <v>27</v>
      </c>
      <c r="J5" s="1">
        <f>'PbRM 04d'!P21:P21</f>
        <v>3749150.35</v>
      </c>
      <c r="K5" t="s">
        <v>27</v>
      </c>
      <c r="L5">
        <f>VCUATRO</f>
        <v>4712011.1500000004</v>
      </c>
      <c r="M5" t="s">
        <v>26</v>
      </c>
      <c r="N5" t="str">
        <f t="shared" si="0"/>
        <v>"8210"|"4000"|"TRANSFERENCIAS, ASIGNACIONES, SUBSIDIOS Y OTRAS AYUDAS"|"2522399"|"3749150.35"|"4712011.15"</v>
      </c>
    </row>
    <row r="6" spans="1:14" x14ac:dyDescent="0.2">
      <c r="A6" t="s">
        <v>26</v>
      </c>
      <c r="B6">
        <f>'PbRM 04d'!B$17</f>
        <v>8210</v>
      </c>
      <c r="C6" t="s">
        <v>27</v>
      </c>
      <c r="D6">
        <f>'PbRM 04d'!C22</f>
        <v>5000</v>
      </c>
      <c r="E6" t="s">
        <v>27</v>
      </c>
      <c r="F6" t="str">
        <f>'PbRM 04d'!E22:E22</f>
        <v>BIENES MUEBLES, INMUEBLES E INTANGIBLES</v>
      </c>
      <c r="G6" t="s">
        <v>27</v>
      </c>
      <c r="H6" s="1">
        <f>'PbRM 04d'!M22:M22</f>
        <v>750000</v>
      </c>
      <c r="I6" t="s">
        <v>27</v>
      </c>
      <c r="J6" s="1">
        <f>'PbRM 04d'!P22:P22</f>
        <v>119406</v>
      </c>
      <c r="K6" t="s">
        <v>27</v>
      </c>
      <c r="L6">
        <f>VCINCO</f>
        <v>60000</v>
      </c>
      <c r="M6" t="s">
        <v>26</v>
      </c>
      <c r="N6" t="str">
        <f t="shared" si="0"/>
        <v>"8210"|"5000"|"BIENES MUEBLES, INMUEBLES E INTANGIBLES"|"750000"|"119406"|"60000"</v>
      </c>
    </row>
    <row r="7" spans="1:14" x14ac:dyDescent="0.2">
      <c r="A7" t="s">
        <v>26</v>
      </c>
      <c r="B7">
        <f>'PbRM 04d'!B$17</f>
        <v>8210</v>
      </c>
      <c r="C7" t="s">
        <v>27</v>
      </c>
      <c r="D7">
        <f>'PbRM 04d'!C23</f>
        <v>6000</v>
      </c>
      <c r="E7" t="s">
        <v>27</v>
      </c>
      <c r="F7" t="str">
        <f>'PbRM 04d'!E23:E23</f>
        <v>INVERSION PUBLICA</v>
      </c>
      <c r="G7" t="s">
        <v>27</v>
      </c>
      <c r="H7" s="1">
        <f>'PbRM 04d'!M23:M23</f>
        <v>38362396.710000001</v>
      </c>
      <c r="I7" t="s">
        <v>27</v>
      </c>
      <c r="J7" s="1">
        <f>'PbRM 04d'!P23:P23</f>
        <v>46962876.340000004</v>
      </c>
      <c r="K7" t="s">
        <v>27</v>
      </c>
      <c r="L7">
        <f>VSEIS</f>
        <v>50216957.640000001</v>
      </c>
      <c r="M7" t="s">
        <v>26</v>
      </c>
      <c r="N7" t="str">
        <f t="shared" si="0"/>
        <v>"8210"|"6000"|"INVERSION PUBLICA"|"38362396.71"|"46962876.34"|"50216957.64"</v>
      </c>
    </row>
    <row r="8" spans="1:14" x14ac:dyDescent="0.2">
      <c r="A8" t="s">
        <v>26</v>
      </c>
      <c r="B8">
        <f>'PbRM 04d'!B$17</f>
        <v>8210</v>
      </c>
      <c r="C8" t="s">
        <v>27</v>
      </c>
      <c r="D8">
        <f>'PbRM 04d'!C24</f>
        <v>7000</v>
      </c>
      <c r="E8" t="s">
        <v>27</v>
      </c>
      <c r="F8" t="str">
        <f>'PbRM 04d'!E24:E24</f>
        <v>INVERSIONES FINANCIERAS Y OTRAS PROVISIONES</v>
      </c>
      <c r="G8" t="s">
        <v>27</v>
      </c>
      <c r="H8" s="1">
        <f>'PbRM 04d'!M24:M24</f>
        <v>0</v>
      </c>
      <c r="I8" t="s">
        <v>27</v>
      </c>
      <c r="J8" s="1">
        <f>'PbRM 04d'!P24:P24</f>
        <v>0</v>
      </c>
      <c r="K8" t="s">
        <v>27</v>
      </c>
      <c r="L8">
        <f>VSIETE</f>
        <v>0</v>
      </c>
      <c r="M8" t="s">
        <v>26</v>
      </c>
      <c r="N8" t="str">
        <f t="shared" si="0"/>
        <v>"8210"|"7000"|"INVERSIONES FINANCIERAS Y OTRAS PROVISIONES"|"0"|"0"|"0"</v>
      </c>
    </row>
    <row r="9" spans="1:14" x14ac:dyDescent="0.2">
      <c r="A9" t="s">
        <v>26</v>
      </c>
      <c r="B9">
        <f>'PbRM 04d'!B$17</f>
        <v>8210</v>
      </c>
      <c r="C9" t="s">
        <v>27</v>
      </c>
      <c r="D9">
        <f>'PbRM 04d'!C25</f>
        <v>8000</v>
      </c>
      <c r="E9" t="s">
        <v>27</v>
      </c>
      <c r="F9" t="str">
        <f>'PbRM 04d'!E25:E25</f>
        <v>PARTICIPACIONES Y APORTACIONES</v>
      </c>
      <c r="G9" t="s">
        <v>27</v>
      </c>
      <c r="H9" s="1">
        <f>'PbRM 04d'!M25:M25</f>
        <v>0</v>
      </c>
      <c r="I9" t="s">
        <v>27</v>
      </c>
      <c r="J9" s="1">
        <f>'PbRM 04d'!P25:P25</f>
        <v>0</v>
      </c>
      <c r="K9" t="s">
        <v>27</v>
      </c>
      <c r="L9">
        <f>VOCHO</f>
        <v>0</v>
      </c>
      <c r="M9" t="s">
        <v>26</v>
      </c>
      <c r="N9" t="str">
        <f t="shared" si="0"/>
        <v>"8210"|"8000"|"PARTICIPACIONES Y APORTACIONES"|"0"|"0"|"0"</v>
      </c>
    </row>
    <row r="10" spans="1:14" x14ac:dyDescent="0.2">
      <c r="A10" t="s">
        <v>26</v>
      </c>
      <c r="B10">
        <f>'PbRM 04d'!B$17</f>
        <v>8210</v>
      </c>
      <c r="C10" t="s">
        <v>27</v>
      </c>
      <c r="D10">
        <f>'PbRM 04d'!C26</f>
        <v>9000</v>
      </c>
      <c r="E10" t="s">
        <v>27</v>
      </c>
      <c r="F10" t="str">
        <f>'PbRM 04d'!E26:E26</f>
        <v>DEUDA PUBLICA</v>
      </c>
      <c r="G10" t="s">
        <v>27</v>
      </c>
      <c r="H10" s="1">
        <f>'PbRM 04d'!M26:M26</f>
        <v>400000</v>
      </c>
      <c r="I10" t="s">
        <v>27</v>
      </c>
      <c r="J10" s="1">
        <f>'PbRM 04d'!P26:P26</f>
        <v>1163995.17</v>
      </c>
      <c r="K10" t="s">
        <v>27</v>
      </c>
      <c r="L10">
        <f>VNUEVE</f>
        <v>9453527.6799999997</v>
      </c>
      <c r="M10" t="s">
        <v>26</v>
      </c>
      <c r="N10" t="str">
        <f t="shared" si="0"/>
        <v>"8210"|"9000"|"DEUDA PUBLICA"|"400000"|"1163995.17"|"9453527.68"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RowHeight="12.75" x14ac:dyDescent="0.2"/>
  <sheetData>
    <row r="1" spans="1:1" x14ac:dyDescent="0.2">
      <c r="A1" t="str">
        <f>Hoja1!N1</f>
        <v>"8210"|""|"PRESUPUESTO DE EGRESOS APROBADO"|"96170751.95"|"98630492.44"|"107575543.86"</v>
      </c>
    </row>
    <row r="2" spans="1:1" x14ac:dyDescent="0.2">
      <c r="A2" t="str">
        <f>Hoja1!N2</f>
        <v>"8210"|"1000"|"SERVICIOS PERSONALES"|"26324000"|"31463493.76"|"29007682.54"</v>
      </c>
    </row>
    <row r="3" spans="1:1" x14ac:dyDescent="0.2">
      <c r="A3" t="str">
        <f>Hoja1!N3</f>
        <v>"8210"|"2000"|"MATERIALES Y SUMINISTROS"|"2418123.96"|"3016610.2"|"3462865.54"</v>
      </c>
    </row>
    <row r="4" spans="1:1" x14ac:dyDescent="0.2">
      <c r="A4" t="str">
        <f>Hoja1!N4</f>
        <v>"8210"|"3000"|"SERVICIOS GENERALES"|"25393832.28"|"12154960.62"|"10662499.31"</v>
      </c>
    </row>
    <row r="5" spans="1:1" x14ac:dyDescent="0.2">
      <c r="A5" t="str">
        <f>Hoja1!N5</f>
        <v>"8210"|"4000"|"TRANSFERENCIAS, ASIGNACIONES, SUBSIDIOS Y OTRAS AYUDAS"|"2522399"|"3749150.35"|"4712011.15"</v>
      </c>
    </row>
    <row r="6" spans="1:1" x14ac:dyDescent="0.2">
      <c r="A6" t="str">
        <f>Hoja1!N6</f>
        <v>"8210"|"5000"|"BIENES MUEBLES, INMUEBLES E INTANGIBLES"|"750000"|"119406"|"60000"</v>
      </c>
    </row>
    <row r="7" spans="1:1" x14ac:dyDescent="0.2">
      <c r="A7" t="str">
        <f>Hoja1!N7</f>
        <v>"8210"|"6000"|"INVERSION PUBLICA"|"38362396.71"|"46962876.34"|"50216957.64"</v>
      </c>
    </row>
    <row r="8" spans="1:1" x14ac:dyDescent="0.2">
      <c r="A8" t="str">
        <f>Hoja1!N8</f>
        <v>"8210"|"7000"|"INVERSIONES FINANCIERAS Y OTRAS PROVISIONES"|"0"|"0"|"0"</v>
      </c>
    </row>
    <row r="9" spans="1:1" x14ac:dyDescent="0.2">
      <c r="A9" t="str">
        <f>Hoja1!N9</f>
        <v>"8210"|"8000"|"PARTICIPACIONES Y APORTACIONES"|"0"|"0"|"0"</v>
      </c>
    </row>
    <row r="10" spans="1:1" x14ac:dyDescent="0.2">
      <c r="A10" t="str">
        <f>Hoja1!N10</f>
        <v>"8210"|"9000"|"DEUDA PUBLICA"|"400000"|"1163995.17"|"9453527.68"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PbRM 04d</vt:lpstr>
      <vt:lpstr>Hoja1</vt:lpstr>
      <vt:lpstr>Hoja2</vt:lpstr>
      <vt:lpstr>Tipo</vt:lpstr>
      <vt:lpstr>VANIO</vt:lpstr>
      <vt:lpstr>VANO</vt:lpstr>
      <vt:lpstr>VCINCO</vt:lpstr>
      <vt:lpstr>VCUATRO</vt:lpstr>
      <vt:lpstr>VDIA</vt:lpstr>
      <vt:lpstr>VDOS</vt:lpstr>
      <vt:lpstr>VMES</vt:lpstr>
      <vt:lpstr>VMIL</vt:lpstr>
      <vt:lpstr>VMPIO</vt:lpstr>
      <vt:lpstr>VMUNICIPIO</vt:lpstr>
      <vt:lpstr>VNO_MPIO</vt:lpstr>
      <vt:lpstr>VNUEVE</vt:lpstr>
      <vt:lpstr>VOCHO</vt:lpstr>
      <vt:lpstr>VSEIS</vt:lpstr>
      <vt:lpstr>VSIETE</vt:lpstr>
      <vt:lpstr>VTOTAL</vt:lpstr>
      <vt:lpstr>VTRES</vt:lpstr>
    </vt:vector>
  </TitlesOfParts>
  <Company>sistemas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</dc:creator>
  <cp:lastModifiedBy>Tesoreria Municipal</cp:lastModifiedBy>
  <cp:lastPrinted>2011-12-09T04:30:24Z</cp:lastPrinted>
  <dcterms:created xsi:type="dcterms:W3CDTF">2002-05-27T15:45:03Z</dcterms:created>
  <dcterms:modified xsi:type="dcterms:W3CDTF">2021-03-08T16:32:30Z</dcterms:modified>
</cp:coreProperties>
</file>